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岸本由樹実\Documents\"/>
    </mc:Choice>
  </mc:AlternateContent>
  <xr:revisionPtr revIDLastSave="0" documentId="8_{F669DFEA-63DE-494A-A4DD-D4C0067E1D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表紙" sheetId="34" r:id="rId1"/>
    <sheet name="大会要項" sheetId="9" r:id="rId2"/>
    <sheet name="予選ﾘｰｸﾞ・決勝ﾄｰﾅﾒﾝﾄ" sheetId="1" r:id="rId3"/>
    <sheet name="ﾀｲﾑｽｹｼﾞｭｰﾙ" sheetId="2" r:id="rId4"/>
    <sheet name="ﾃﾞｰﾀﾃｰﾌﾞﾙ" sheetId="14" r:id="rId5"/>
  </sheets>
  <definedNames>
    <definedName name="HTML_CodePage" hidden="1">932</definedName>
    <definedName name="HTML_Control" localSheetId="1" hidden="1">{"'日程表'!$B$2:$P$36"}</definedName>
    <definedName name="HTML_Control" localSheetId="0" hidden="1">{"'日程表'!$B$2:$P$36"}</definedName>
    <definedName name="HTML_Control" hidden="1">{"'日程表'!$B$2:$P$36"}</definedName>
    <definedName name="HTML_Description" hidden="1">""</definedName>
    <definedName name="HTML_Email" hidden="1">""</definedName>
    <definedName name="HTML_Header" hidden="1">""</definedName>
    <definedName name="HTML_LastUpdate" hidden="1">"99/10/03"</definedName>
    <definedName name="HTML_LineAfter" hidden="1">FALSE</definedName>
    <definedName name="HTML_LineBefore" hidden="1">FALSE</definedName>
    <definedName name="HTML_Name" hidden="1">"ＨＦＡ"</definedName>
    <definedName name="HTML_OBDlg2" hidden="1">TRUE</definedName>
    <definedName name="HTML_OBDlg4" hidden="1">TRUE</definedName>
    <definedName name="HTML_OS" hidden="1">0</definedName>
    <definedName name="HTML_PathFile" hidden="1">"C:\HFL HOMEPAGE\public_html\menu1\contents4\99\9n.htm"</definedName>
    <definedName name="HTML_Title" hidden="1">""</definedName>
    <definedName name="_xlnm.Print_Area" localSheetId="2">予選ﾘｰｸﾞ・決勝ﾄｰﾅﾒﾝﾄ!$A$1:$S$53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9" l="1"/>
  <c r="C1" i="2"/>
  <c r="B2" i="2"/>
  <c r="F2" i="2"/>
  <c r="K2" i="2"/>
  <c r="L2" i="2"/>
  <c r="F24" i="14"/>
  <c r="D7" i="2"/>
  <c r="H24" i="14"/>
  <c r="H7" i="2"/>
  <c r="D24" i="14"/>
  <c r="I7" i="2"/>
  <c r="J24" i="14"/>
  <c r="K7" i="2"/>
  <c r="L24" i="14"/>
  <c r="O7" i="2"/>
  <c r="M24" i="14"/>
  <c r="P7" i="2"/>
  <c r="F25" i="14"/>
  <c r="D8" i="2"/>
  <c r="H25" i="14"/>
  <c r="H8" i="2"/>
  <c r="D25" i="14"/>
  <c r="I8" i="2"/>
  <c r="J25" i="14"/>
  <c r="K8" i="2"/>
  <c r="L25" i="14"/>
  <c r="O8" i="2"/>
  <c r="M25" i="14"/>
  <c r="P8" i="2"/>
  <c r="F26" i="14"/>
  <c r="D9" i="2"/>
  <c r="H26" i="14"/>
  <c r="H9" i="2"/>
  <c r="D26" i="14"/>
  <c r="I9" i="2"/>
  <c r="J26" i="14"/>
  <c r="K9" i="2"/>
  <c r="L26" i="14"/>
  <c r="O9" i="2"/>
  <c r="M26" i="14"/>
  <c r="P9" i="2"/>
  <c r="F27" i="14"/>
  <c r="D10" i="2"/>
  <c r="H27" i="14"/>
  <c r="H10" i="2"/>
  <c r="D27" i="14"/>
  <c r="I10" i="2"/>
  <c r="J27" i="14"/>
  <c r="K10" i="2"/>
  <c r="L27" i="14"/>
  <c r="O10" i="2"/>
  <c r="M27" i="14"/>
  <c r="P10" i="2"/>
  <c r="F28" i="14"/>
  <c r="D11" i="2"/>
  <c r="H28" i="14"/>
  <c r="H11" i="2"/>
  <c r="D28" i="14"/>
  <c r="I11" i="2"/>
  <c r="J28" i="14"/>
  <c r="K11" i="2"/>
  <c r="L28" i="14"/>
  <c r="O11" i="2"/>
  <c r="M28" i="14"/>
  <c r="P11" i="2"/>
  <c r="F29" i="14"/>
  <c r="D12" i="2"/>
  <c r="H29" i="14"/>
  <c r="H12" i="2"/>
  <c r="D29" i="14"/>
  <c r="I12" i="2"/>
  <c r="J29" i="14"/>
  <c r="K12" i="2"/>
  <c r="L29" i="14"/>
  <c r="O12" i="2"/>
  <c r="M29" i="14"/>
  <c r="P12" i="2"/>
  <c r="D14" i="2"/>
  <c r="H14" i="2"/>
  <c r="I14" i="2"/>
  <c r="K14" i="2"/>
  <c r="O14" i="2"/>
  <c r="P14" i="2"/>
  <c r="D16" i="2"/>
  <c r="H16" i="2"/>
  <c r="K16" i="2"/>
  <c r="O16" i="2"/>
  <c r="D18" i="2"/>
  <c r="H18" i="2"/>
  <c r="I18" i="2"/>
  <c r="K18" i="2"/>
  <c r="O18" i="2"/>
  <c r="P18" i="2"/>
  <c r="F8" i="14"/>
  <c r="M8" i="14"/>
  <c r="N8" i="14"/>
  <c r="G8" i="14"/>
  <c r="F9" i="14"/>
  <c r="M9" i="14"/>
  <c r="N9" i="14"/>
  <c r="G9" i="14"/>
  <c r="F10" i="14"/>
  <c r="M10" i="14"/>
  <c r="N10" i="14"/>
  <c r="G10" i="14"/>
  <c r="F11" i="14"/>
  <c r="M11" i="14"/>
  <c r="N11" i="14"/>
  <c r="G11" i="14"/>
  <c r="F12" i="14"/>
  <c r="M12" i="14"/>
  <c r="N12" i="14"/>
  <c r="G12" i="14"/>
  <c r="F13" i="14"/>
  <c r="M13" i="14"/>
  <c r="N13" i="14"/>
  <c r="G13" i="14"/>
  <c r="F14" i="14"/>
  <c r="M14" i="14"/>
  <c r="N14" i="14"/>
  <c r="G14" i="14"/>
  <c r="F15" i="14"/>
  <c r="M15" i="14"/>
  <c r="N15" i="14"/>
  <c r="G15" i="14"/>
  <c r="F16" i="14"/>
  <c r="M16" i="14"/>
  <c r="N16" i="14"/>
  <c r="G16" i="14"/>
  <c r="F17" i="14"/>
  <c r="M17" i="14"/>
  <c r="N17" i="14"/>
  <c r="G17" i="14"/>
  <c r="F18" i="14"/>
  <c r="M18" i="14"/>
  <c r="N18" i="14"/>
  <c r="G18" i="14"/>
  <c r="F19" i="14"/>
  <c r="M19" i="14"/>
  <c r="N19" i="14"/>
  <c r="G19" i="14"/>
  <c r="A1" i="9"/>
  <c r="F11" i="9"/>
  <c r="L11" i="9"/>
  <c r="F15" i="9"/>
  <c r="G40" i="9"/>
  <c r="N40" i="9"/>
  <c r="G49" i="9"/>
  <c r="AI40" i="9"/>
  <c r="AJ40" i="9"/>
  <c r="G41" i="9"/>
  <c r="N41" i="9"/>
  <c r="AI41" i="9"/>
  <c r="AJ41" i="9"/>
  <c r="B42" i="9"/>
  <c r="G42" i="9"/>
  <c r="N42" i="9"/>
  <c r="G45" i="9"/>
  <c r="AI42" i="9"/>
  <c r="AJ42" i="9"/>
  <c r="G43" i="9"/>
  <c r="N43" i="9"/>
  <c r="AI43" i="9"/>
  <c r="AJ43" i="9"/>
  <c r="G44" i="9"/>
  <c r="AI44" i="9"/>
  <c r="AJ44" i="9"/>
  <c r="N45" i="9"/>
  <c r="AI45" i="9"/>
  <c r="AJ45" i="9"/>
  <c r="G46" i="9"/>
  <c r="N46" i="9"/>
  <c r="AI46" i="9"/>
  <c r="AJ46" i="9"/>
  <c r="G47" i="9"/>
  <c r="N47" i="9"/>
  <c r="AI47" i="9"/>
  <c r="AJ47" i="9"/>
  <c r="G48" i="9"/>
  <c r="N48" i="9"/>
  <c r="AI48" i="9"/>
  <c r="AJ48" i="9"/>
  <c r="N49" i="9"/>
  <c r="AI49" i="9"/>
  <c r="AJ49" i="9"/>
  <c r="G50" i="9"/>
  <c r="N50" i="9"/>
  <c r="AI50" i="9"/>
  <c r="AJ50" i="9"/>
  <c r="G51" i="9"/>
  <c r="N51" i="9"/>
  <c r="AI51" i="9"/>
  <c r="AJ51" i="9"/>
  <c r="B2" i="1"/>
  <c r="K2" i="1"/>
  <c r="B5" i="1"/>
  <c r="D4" i="1"/>
  <c r="B6" i="1"/>
  <c r="G4" i="1"/>
  <c r="B7" i="1"/>
  <c r="J4" i="1"/>
  <c r="C5" i="1"/>
  <c r="G5" i="1"/>
  <c r="H5" i="1"/>
  <c r="I5" i="1"/>
  <c r="J5" i="1"/>
  <c r="K5" i="1"/>
  <c r="L5" i="1"/>
  <c r="U5" i="1"/>
  <c r="V5" i="1"/>
  <c r="W5" i="1"/>
  <c r="C6" i="1"/>
  <c r="D6" i="1"/>
  <c r="E6" i="1"/>
  <c r="F6" i="1"/>
  <c r="J6" i="1"/>
  <c r="K6" i="1"/>
  <c r="L6" i="1"/>
  <c r="U6" i="1"/>
  <c r="V6" i="1"/>
  <c r="W6" i="1"/>
  <c r="C7" i="1"/>
  <c r="D7" i="1"/>
  <c r="E7" i="1"/>
  <c r="F7" i="1"/>
  <c r="G7" i="1"/>
  <c r="H7" i="1"/>
  <c r="I7" i="1"/>
  <c r="U7" i="1"/>
  <c r="V7" i="1"/>
  <c r="W7" i="1"/>
  <c r="B10" i="1"/>
  <c r="D9" i="1"/>
  <c r="B11" i="1"/>
  <c r="G9" i="1"/>
  <c r="B12" i="1"/>
  <c r="J9" i="1"/>
  <c r="C10" i="1"/>
  <c r="G10" i="1"/>
  <c r="H10" i="1"/>
  <c r="I10" i="1"/>
  <c r="J10" i="1"/>
  <c r="K10" i="1"/>
  <c r="L10" i="1"/>
  <c r="U10" i="1"/>
  <c r="V10" i="1"/>
  <c r="W10" i="1"/>
  <c r="C11" i="1"/>
  <c r="D11" i="1"/>
  <c r="E11" i="1"/>
  <c r="F11" i="1"/>
  <c r="J11" i="1"/>
  <c r="K11" i="1"/>
  <c r="L11" i="1"/>
  <c r="U11" i="1"/>
  <c r="V11" i="1"/>
  <c r="W11" i="1"/>
  <c r="C12" i="1"/>
  <c r="D12" i="1"/>
  <c r="E12" i="1"/>
  <c r="F12" i="1"/>
  <c r="G12" i="1"/>
  <c r="H12" i="1"/>
  <c r="I12" i="1"/>
  <c r="U12" i="1"/>
  <c r="V12" i="1"/>
  <c r="W12" i="1"/>
  <c r="B15" i="1"/>
  <c r="D14" i="1"/>
  <c r="B16" i="1"/>
  <c r="G14" i="1"/>
  <c r="B17" i="1"/>
  <c r="J14" i="1"/>
  <c r="C15" i="1"/>
  <c r="G15" i="1"/>
  <c r="H15" i="1"/>
  <c r="I15" i="1"/>
  <c r="J15" i="1"/>
  <c r="K15" i="1"/>
  <c r="L15" i="1"/>
  <c r="U15" i="1"/>
  <c r="V15" i="1"/>
  <c r="W15" i="1"/>
  <c r="C16" i="1"/>
  <c r="D16" i="1"/>
  <c r="E16" i="1"/>
  <c r="F16" i="1"/>
  <c r="J16" i="1"/>
  <c r="K16" i="1"/>
  <c r="L16" i="1"/>
  <c r="U16" i="1"/>
  <c r="V16" i="1"/>
  <c r="W16" i="1"/>
  <c r="C17" i="1"/>
  <c r="D17" i="1"/>
  <c r="E17" i="1"/>
  <c r="F17" i="1"/>
  <c r="G17" i="1"/>
  <c r="H17" i="1"/>
  <c r="I17" i="1"/>
  <c r="U17" i="1"/>
  <c r="V17" i="1"/>
  <c r="W17" i="1"/>
  <c r="B20" i="1"/>
  <c r="D19" i="1"/>
  <c r="B21" i="1"/>
  <c r="G19" i="1"/>
  <c r="B22" i="1"/>
  <c r="J19" i="1"/>
  <c r="C20" i="1"/>
  <c r="G20" i="1"/>
  <c r="H20" i="1"/>
  <c r="I20" i="1"/>
  <c r="J20" i="1"/>
  <c r="K20" i="1"/>
  <c r="L20" i="1"/>
  <c r="U20" i="1"/>
  <c r="V20" i="1"/>
  <c r="W20" i="1"/>
  <c r="C21" i="1"/>
  <c r="D21" i="1"/>
  <c r="E21" i="1"/>
  <c r="F21" i="1"/>
  <c r="J21" i="1"/>
  <c r="K21" i="1"/>
  <c r="L21" i="1"/>
  <c r="U21" i="1"/>
  <c r="V21" i="1"/>
  <c r="W21" i="1"/>
  <c r="C22" i="1"/>
  <c r="D22" i="1"/>
  <c r="E22" i="1"/>
  <c r="F22" i="1"/>
  <c r="G22" i="1"/>
  <c r="H22" i="1"/>
  <c r="I22" i="1"/>
  <c r="U22" i="1"/>
  <c r="V22" i="1"/>
  <c r="W22" i="1"/>
  <c r="B26" i="1"/>
  <c r="B27" i="1"/>
  <c r="G28" i="1"/>
  <c r="H30" i="1"/>
  <c r="I30" i="1"/>
  <c r="L30" i="1"/>
  <c r="F32" i="1"/>
  <c r="G32" i="1"/>
  <c r="J32" i="1"/>
  <c r="K32" i="1"/>
  <c r="E36" i="1"/>
  <c r="G36" i="1"/>
  <c r="I36" i="1"/>
  <c r="K36" i="1"/>
  <c r="H43" i="1"/>
  <c r="I43" i="1"/>
  <c r="G45" i="1"/>
  <c r="D49" i="1"/>
  <c r="H49" i="1"/>
  <c r="L49" i="1"/>
  <c r="P49" i="1"/>
  <c r="D52" i="1"/>
  <c r="H52" i="1"/>
  <c r="L52" i="1"/>
  <c r="P52" i="1"/>
</calcChain>
</file>

<file path=xl/sharedStrings.xml><?xml version="1.0" encoding="utf-8"?>
<sst xmlns="http://schemas.openxmlformats.org/spreadsheetml/2006/main" count="358" uniqueCount="184">
  <si>
    <t>得点</t>
    <rPh sb="0" eb="2">
      <t>トクテン</t>
    </rPh>
    <phoneticPr fontId="3"/>
  </si>
  <si>
    <t>失点</t>
    <rPh sb="0" eb="2">
      <t>シッテン</t>
    </rPh>
    <phoneticPr fontId="3"/>
  </si>
  <si>
    <t>得失点差</t>
    <rPh sb="0" eb="3">
      <t>トクシッテン</t>
    </rPh>
    <rPh sb="3" eb="4">
      <t>サ</t>
    </rPh>
    <phoneticPr fontId="3"/>
  </si>
  <si>
    <t>勝ち点</t>
    <rPh sb="0" eb="1">
      <t>カ</t>
    </rPh>
    <rPh sb="2" eb="3">
      <t>テン</t>
    </rPh>
    <phoneticPr fontId="3"/>
  </si>
  <si>
    <t>順位</t>
    <rPh sb="0" eb="2">
      <t>ジュンイ</t>
    </rPh>
    <phoneticPr fontId="3"/>
  </si>
  <si>
    <t>C</t>
    <phoneticPr fontId="3"/>
  </si>
  <si>
    <t>A</t>
    <phoneticPr fontId="3"/>
  </si>
  <si>
    <t>時間</t>
    <rPh sb="0" eb="2">
      <t>ジカン</t>
    </rPh>
    <phoneticPr fontId="3"/>
  </si>
  <si>
    <t>符号</t>
    <rPh sb="0" eb="2">
      <t>フゴウ</t>
    </rPh>
    <phoneticPr fontId="3"/>
  </si>
  <si>
    <t>結果</t>
    <rPh sb="0" eb="2">
      <t>ケッカ</t>
    </rPh>
    <phoneticPr fontId="3"/>
  </si>
  <si>
    <t>主審</t>
    <rPh sb="0" eb="2">
      <t>シュシン</t>
    </rPh>
    <phoneticPr fontId="3"/>
  </si>
  <si>
    <t>所属</t>
    <rPh sb="0" eb="2">
      <t>ショゾク</t>
    </rPh>
    <phoneticPr fontId="3"/>
  </si>
  <si>
    <t>B</t>
    <phoneticPr fontId="3"/>
  </si>
  <si>
    <t>チーム</t>
    <phoneticPr fontId="3"/>
  </si>
  <si>
    <t>チーム</t>
    <phoneticPr fontId="3"/>
  </si>
  <si>
    <t>チーム</t>
    <phoneticPr fontId="3"/>
  </si>
  <si>
    <t>♕</t>
    <phoneticPr fontId="3"/>
  </si>
  <si>
    <t>━</t>
    <phoneticPr fontId="3"/>
  </si>
  <si>
    <t>Ｂ</t>
    <phoneticPr fontId="3"/>
  </si>
  <si>
    <t>旭ＦＣジュニア</t>
    <rPh sb="0" eb="1">
      <t>アサヒ</t>
    </rPh>
    <phoneticPr fontId="3"/>
  </si>
  <si>
    <t>主催</t>
    <rPh sb="0" eb="2">
      <t>シュサイ</t>
    </rPh>
    <phoneticPr fontId="3"/>
  </si>
  <si>
    <t xml:space="preserve">参加チーム </t>
    <rPh sb="0" eb="2">
      <t>サンカ</t>
    </rPh>
    <phoneticPr fontId="3"/>
  </si>
  <si>
    <t>８.</t>
  </si>
  <si>
    <t>会場内は、禁煙とさせていただきます。（喫煙は指定場所でお願いします）</t>
    <rPh sb="0" eb="2">
      <t>カイジョウ</t>
    </rPh>
    <rPh sb="2" eb="3">
      <t>ナイ</t>
    </rPh>
    <rPh sb="5" eb="7">
      <t>キンエン</t>
    </rPh>
    <rPh sb="19" eb="21">
      <t>キツエン</t>
    </rPh>
    <rPh sb="22" eb="24">
      <t>シテイ</t>
    </rPh>
    <rPh sb="24" eb="26">
      <t>バショ</t>
    </rPh>
    <rPh sb="28" eb="29">
      <t>ネガ</t>
    </rPh>
    <phoneticPr fontId="3"/>
  </si>
  <si>
    <t>　　駐車場でのウォーミングアップは、禁止とさせていただきます。</t>
    <rPh sb="2" eb="5">
      <t>チュウシャジョウ</t>
    </rPh>
    <rPh sb="18" eb="20">
      <t>キンシ</t>
    </rPh>
    <phoneticPr fontId="3"/>
  </si>
  <si>
    <t>備考</t>
    <rPh sb="0" eb="2">
      <t>ビコウ</t>
    </rPh>
    <phoneticPr fontId="3"/>
  </si>
  <si>
    <t>７.</t>
  </si>
  <si>
    <t>④　抽選</t>
    <rPh sb="2" eb="4">
      <t>チュウセン</t>
    </rPh>
    <phoneticPr fontId="3"/>
  </si>
  <si>
    <t>③　総得点</t>
    <rPh sb="2" eb="5">
      <t>ソウトクテン</t>
    </rPh>
    <phoneticPr fontId="3"/>
  </si>
  <si>
    <t>②　得失点差</t>
    <rPh sb="2" eb="3">
      <t>トク</t>
    </rPh>
    <rPh sb="3" eb="5">
      <t>シッテン</t>
    </rPh>
    <rPh sb="5" eb="6">
      <t>サ</t>
    </rPh>
    <phoneticPr fontId="3"/>
  </si>
  <si>
    <t>①　勝ち点（勝…3　引き分け・・・１　　負…０）</t>
    <rPh sb="2" eb="3">
      <t>カ</t>
    </rPh>
    <rPh sb="4" eb="5">
      <t>テン</t>
    </rPh>
    <rPh sb="6" eb="7">
      <t>カ</t>
    </rPh>
    <rPh sb="10" eb="11">
      <t>ヒ</t>
    </rPh>
    <rPh sb="12" eb="13">
      <t>ワ</t>
    </rPh>
    <rPh sb="20" eb="21">
      <t>マ</t>
    </rPh>
    <phoneticPr fontId="3"/>
  </si>
  <si>
    <t>順位のつけ方</t>
    <rPh sb="0" eb="2">
      <t>ジュンイ</t>
    </rPh>
    <rPh sb="3" eb="6">
      <t>ツケカタ</t>
    </rPh>
    <phoneticPr fontId="3"/>
  </si>
  <si>
    <t>８人制で行い、自由な交代とする。</t>
    <rPh sb="1" eb="2">
      <t>ニン</t>
    </rPh>
    <rPh sb="2" eb="3">
      <t>セイ</t>
    </rPh>
    <rPh sb="4" eb="5">
      <t>オコナ</t>
    </rPh>
    <rPh sb="7" eb="9">
      <t>ジユウ</t>
    </rPh>
    <rPh sb="10" eb="12">
      <t>コウタイ</t>
    </rPh>
    <phoneticPr fontId="3"/>
  </si>
  <si>
    <t>競技方法</t>
    <rPh sb="0" eb="2">
      <t>キョウギ</t>
    </rPh>
    <rPh sb="2" eb="4">
      <t>ホウホウ</t>
    </rPh>
    <phoneticPr fontId="3"/>
  </si>
  <si>
    <t>６.</t>
  </si>
  <si>
    <t>参加費</t>
    <rPh sb="0" eb="3">
      <t>サンカヒ</t>
    </rPh>
    <phoneticPr fontId="20"/>
  </si>
  <si>
    <t>５.</t>
  </si>
  <si>
    <t>対象</t>
    <rPh sb="0" eb="2">
      <t>タイショウ</t>
    </rPh>
    <phoneticPr fontId="20"/>
  </si>
  <si>
    <t>４.</t>
  </si>
  <si>
    <t>会場</t>
    <rPh sb="0" eb="2">
      <t>カイジョウ</t>
    </rPh>
    <phoneticPr fontId="20"/>
  </si>
  <si>
    <t>３.</t>
  </si>
  <si>
    <t>日時</t>
    <rPh sb="0" eb="2">
      <t>ニチジ</t>
    </rPh>
    <phoneticPr fontId="20"/>
  </si>
  <si>
    <t>２.</t>
  </si>
  <si>
    <t>同年代の選手同士の交流を図る。</t>
  </si>
  <si>
    <t>ジュニア年代におけるサッカーの技術向上と健全な心身の育成を図り、</t>
  </si>
  <si>
    <t>目的</t>
    <rPh sb="0" eb="2">
      <t>モクテキ</t>
    </rPh>
    <phoneticPr fontId="20"/>
  </si>
  <si>
    <t>１.</t>
  </si>
  <si>
    <t>問い合わせ</t>
    <rPh sb="0" eb="1">
      <t>ト</t>
    </rPh>
    <rPh sb="2" eb="3">
      <t>ア</t>
    </rPh>
    <phoneticPr fontId="3"/>
  </si>
  <si>
    <t>携帯　090－5907－8655</t>
    <rPh sb="0" eb="2">
      <t>ケイタイ</t>
    </rPh>
    <phoneticPr fontId="3"/>
  </si>
  <si>
    <t>携帯メール　yukimi.ksmt.1970@docomo.ne.jp</t>
    <rPh sb="0" eb="2">
      <t>ケイタイ</t>
    </rPh>
    <phoneticPr fontId="3"/>
  </si>
  <si>
    <t>Ａ</t>
    <phoneticPr fontId="3"/>
  </si>
  <si>
    <t>Ｃ</t>
    <phoneticPr fontId="3"/>
  </si>
  <si>
    <t>1人審判制</t>
    <rPh sb="1" eb="2">
      <t>ニン</t>
    </rPh>
    <rPh sb="2" eb="4">
      <t>シンパン</t>
    </rPh>
    <rPh sb="4" eb="5">
      <t>セイ</t>
    </rPh>
    <phoneticPr fontId="3"/>
  </si>
  <si>
    <t>試合数のチェック</t>
    <rPh sb="0" eb="2">
      <t>シアイ</t>
    </rPh>
    <rPh sb="2" eb="3">
      <t>スウ</t>
    </rPh>
    <phoneticPr fontId="3"/>
  </si>
  <si>
    <t>岸本　由樹実</t>
    <rPh sb="0" eb="2">
      <t>キシモト</t>
    </rPh>
    <rPh sb="3" eb="4">
      <t>ユ</t>
    </rPh>
    <rPh sb="4" eb="5">
      <t>キ</t>
    </rPh>
    <rPh sb="5" eb="6">
      <t>ジツ</t>
    </rPh>
    <phoneticPr fontId="3"/>
  </si>
  <si>
    <t>D</t>
    <phoneticPr fontId="3"/>
  </si>
  <si>
    <t>D</t>
    <phoneticPr fontId="3"/>
  </si>
  <si>
    <t>試合数</t>
    <rPh sb="0" eb="2">
      <t>シアイ</t>
    </rPh>
    <rPh sb="2" eb="3">
      <t>スウ</t>
    </rPh>
    <phoneticPr fontId="3"/>
  </si>
  <si>
    <t>ﾌﾚﾝﾄﾞﾘｰ</t>
    <phoneticPr fontId="3"/>
  </si>
  <si>
    <t>ﾌﾚﾝﾄﾞﾘー</t>
    <phoneticPr fontId="3"/>
  </si>
  <si>
    <t>準決勝</t>
    <rPh sb="0" eb="3">
      <t>ジュンケッショウ</t>
    </rPh>
    <phoneticPr fontId="3"/>
  </si>
  <si>
    <t>決勝</t>
    <rPh sb="0" eb="2">
      <t>ケッショウ</t>
    </rPh>
    <phoneticPr fontId="3"/>
  </si>
  <si>
    <t>３位決定戦</t>
    <rPh sb="1" eb="2">
      <t>イ</t>
    </rPh>
    <rPh sb="2" eb="5">
      <t>ケッテイセン</t>
    </rPh>
    <phoneticPr fontId="3"/>
  </si>
  <si>
    <t>各ｸﾞﾙｰﾌﾟの１位は決勝ﾄｰﾅﾒﾝﾄに進み、その他はﾌﾚﾝﾄﾞﾘーﾏｯﾁを実施する。</t>
    <rPh sb="0" eb="1">
      <t>カク</t>
    </rPh>
    <rPh sb="9" eb="10">
      <t>イ</t>
    </rPh>
    <rPh sb="11" eb="13">
      <t>ケッショウ</t>
    </rPh>
    <rPh sb="20" eb="21">
      <t>スス</t>
    </rPh>
    <rPh sb="25" eb="26">
      <t>タ</t>
    </rPh>
    <rPh sb="38" eb="40">
      <t>ジッシ</t>
    </rPh>
    <phoneticPr fontId="3"/>
  </si>
  <si>
    <t>決勝ﾄｰﾅﾒﾝﾄで同点の場合は3人のPKとし、その後はｻﾄﾞﾝﾃﾞｽとする。</t>
    <rPh sb="0" eb="2">
      <t>ケッショウ</t>
    </rPh>
    <rPh sb="9" eb="11">
      <t>ドウテン</t>
    </rPh>
    <rPh sb="12" eb="14">
      <t>バアイ</t>
    </rPh>
    <rPh sb="16" eb="17">
      <t>ニン</t>
    </rPh>
    <rPh sb="25" eb="26">
      <t>ゴ</t>
    </rPh>
    <phoneticPr fontId="3"/>
  </si>
  <si>
    <t>参加チーム　セット</t>
    <rPh sb="0" eb="2">
      <t>サンカ</t>
    </rPh>
    <phoneticPr fontId="3"/>
  </si>
  <si>
    <t>A2位</t>
    <rPh sb="2" eb="3">
      <t>イ</t>
    </rPh>
    <phoneticPr fontId="3"/>
  </si>
  <si>
    <t>B2位</t>
    <rPh sb="2" eb="3">
      <t>イ</t>
    </rPh>
    <phoneticPr fontId="3"/>
  </si>
  <si>
    <t>A3位</t>
    <rPh sb="2" eb="3">
      <t>イ</t>
    </rPh>
    <phoneticPr fontId="3"/>
  </si>
  <si>
    <t>B3位</t>
    <rPh sb="2" eb="3">
      <t>イ</t>
    </rPh>
    <phoneticPr fontId="3"/>
  </si>
  <si>
    <t>C2位</t>
    <rPh sb="2" eb="3">
      <t>イ</t>
    </rPh>
    <phoneticPr fontId="3"/>
  </si>
  <si>
    <t>C3位</t>
    <rPh sb="2" eb="3">
      <t>イ</t>
    </rPh>
    <phoneticPr fontId="3"/>
  </si>
  <si>
    <t>D3位</t>
    <rPh sb="2" eb="3">
      <t>イ</t>
    </rPh>
    <phoneticPr fontId="3"/>
  </si>
  <si>
    <t>A1位</t>
    <rPh sb="2" eb="3">
      <t>イ</t>
    </rPh>
    <phoneticPr fontId="3"/>
  </si>
  <si>
    <t>B1位</t>
    <rPh sb="2" eb="3">
      <t>イ</t>
    </rPh>
    <phoneticPr fontId="3"/>
  </si>
  <si>
    <t>C1位</t>
    <rPh sb="2" eb="3">
      <t>イ</t>
    </rPh>
    <phoneticPr fontId="3"/>
  </si>
  <si>
    <t>D1位</t>
    <rPh sb="2" eb="3">
      <t>イ</t>
    </rPh>
    <phoneticPr fontId="3"/>
  </si>
  <si>
    <t>決勝トーナメント</t>
    <rPh sb="0" eb="2">
      <t>ケッショウ</t>
    </rPh>
    <phoneticPr fontId="3"/>
  </si>
  <si>
    <t>フレンドリーマッチ</t>
    <phoneticPr fontId="3"/>
  </si>
  <si>
    <t>VS</t>
    <phoneticPr fontId="3"/>
  </si>
  <si>
    <t>D2位</t>
    <rPh sb="2" eb="3">
      <t>イ</t>
    </rPh>
    <phoneticPr fontId="3"/>
  </si>
  <si>
    <t>予選リーグ・順位決定戦の実施は、下記の通りとする。</t>
    <rPh sb="0" eb="2">
      <t>ヨセン</t>
    </rPh>
    <rPh sb="6" eb="8">
      <t>ジュンイ</t>
    </rPh>
    <rPh sb="8" eb="10">
      <t>ケッテイ</t>
    </rPh>
    <rPh sb="10" eb="11">
      <t>セン</t>
    </rPh>
    <rPh sb="12" eb="14">
      <t>ジッシ</t>
    </rPh>
    <rPh sb="16" eb="18">
      <t>カキ</t>
    </rPh>
    <rPh sb="19" eb="20">
      <t>トオ</t>
    </rPh>
    <phoneticPr fontId="3"/>
  </si>
  <si>
    <t>予選リーグ</t>
    <phoneticPr fontId="3"/>
  </si>
  <si>
    <t>大会名</t>
    <rPh sb="0" eb="2">
      <t>タイカイ</t>
    </rPh>
    <rPh sb="2" eb="3">
      <t>メイ</t>
    </rPh>
    <phoneticPr fontId="3"/>
  </si>
  <si>
    <t>日程</t>
    <rPh sb="0" eb="2">
      <t>ニッテイ</t>
    </rPh>
    <phoneticPr fontId="3"/>
  </si>
  <si>
    <t>会場</t>
    <rPh sb="0" eb="2">
      <t>カイジョウ</t>
    </rPh>
    <phoneticPr fontId="3"/>
  </si>
  <si>
    <t>カテゴリ</t>
    <phoneticPr fontId="3"/>
  </si>
  <si>
    <t>↓参加チームコピペ</t>
    <rPh sb="1" eb="3">
      <t>サンカ</t>
    </rPh>
    <phoneticPr fontId="3"/>
  </si>
  <si>
    <t>試合時間</t>
    <rPh sb="0" eb="2">
      <t>シアイ</t>
    </rPh>
    <rPh sb="2" eb="4">
      <t>ジカン</t>
    </rPh>
    <phoneticPr fontId="3"/>
  </si>
  <si>
    <t>（</t>
    <phoneticPr fontId="3"/>
  </si>
  <si>
    <t>）</t>
    <phoneticPr fontId="3"/>
  </si>
  <si>
    <t>審判</t>
    <rPh sb="0" eb="2">
      <t>シンパン</t>
    </rPh>
    <phoneticPr fontId="3"/>
  </si>
  <si>
    <t>Aコート対戦</t>
    <rPh sb="4" eb="6">
      <t>タイセン</t>
    </rPh>
    <phoneticPr fontId="3"/>
  </si>
  <si>
    <t>Bコート対戦</t>
    <rPh sb="4" eb="6">
      <t>タイセン</t>
    </rPh>
    <phoneticPr fontId="3"/>
  </si>
  <si>
    <t>勝</t>
    <rPh sb="0" eb="1">
      <t>カチ</t>
    </rPh>
    <phoneticPr fontId="3"/>
  </si>
  <si>
    <t>分</t>
    <rPh sb="0" eb="1">
      <t>ワ</t>
    </rPh>
    <phoneticPr fontId="3"/>
  </si>
  <si>
    <t>勝点</t>
    <rPh sb="0" eb="1">
      <t>カチ</t>
    </rPh>
    <rPh sb="1" eb="2">
      <t>テン</t>
    </rPh>
    <phoneticPr fontId="3"/>
  </si>
  <si>
    <t>日　　　　程</t>
    <rPh sb="0" eb="1">
      <t>ヒ</t>
    </rPh>
    <rPh sb="5" eb="6">
      <t>ホド</t>
    </rPh>
    <phoneticPr fontId="3"/>
  </si>
  <si>
    <t>場　　　　所</t>
    <rPh sb="0" eb="1">
      <t>バ</t>
    </rPh>
    <rPh sb="5" eb="6">
      <t>ショ</t>
    </rPh>
    <phoneticPr fontId="3"/>
  </si>
  <si>
    <t>優勝
　</t>
    <rPh sb="0" eb="2">
      <t>ユウショウ</t>
    </rPh>
    <phoneticPr fontId="3"/>
  </si>
  <si>
    <r>
      <t xml:space="preserve">準優勝
</t>
    </r>
    <r>
      <rPr>
        <sz val="12"/>
        <rFont val="ＭＳ Ｐゴシック"/>
        <family val="3"/>
        <charset val="128"/>
      </rPr>
      <t>　　　</t>
    </r>
    <rPh sb="0" eb="3">
      <t>ジュンユウショウ</t>
    </rPh>
    <phoneticPr fontId="3"/>
  </si>
  <si>
    <r>
      <t>3位</t>
    </r>
    <r>
      <rPr>
        <sz val="12"/>
        <rFont val="ＭＳ Ｐゴシック"/>
        <family val="3"/>
        <charset val="128"/>
      </rPr>
      <t xml:space="preserve">
　</t>
    </r>
    <rPh sb="1" eb="2">
      <t>イ</t>
    </rPh>
    <phoneticPr fontId="3"/>
  </si>
  <si>
    <t xml:space="preserve">A2位
</t>
    <rPh sb="2" eb="3">
      <t>イ</t>
    </rPh>
    <phoneticPr fontId="3"/>
  </si>
  <si>
    <t xml:space="preserve">A１位
</t>
    <rPh sb="2" eb="3">
      <t>イ</t>
    </rPh>
    <phoneticPr fontId="3"/>
  </si>
  <si>
    <t xml:space="preserve">C2位
</t>
    <rPh sb="2" eb="3">
      <t>イ</t>
    </rPh>
    <phoneticPr fontId="3"/>
  </si>
  <si>
    <t xml:space="preserve">８Ａの勝
</t>
    <rPh sb="3" eb="4">
      <t>カチ</t>
    </rPh>
    <phoneticPr fontId="3"/>
  </si>
  <si>
    <t xml:space="preserve">A1位
</t>
    <rPh sb="2" eb="3">
      <t>イ</t>
    </rPh>
    <phoneticPr fontId="3"/>
  </si>
  <si>
    <t xml:space="preserve">7Aの負
</t>
    <rPh sb="3" eb="4">
      <t>フ</t>
    </rPh>
    <phoneticPr fontId="3"/>
  </si>
  <si>
    <t xml:space="preserve">C1位
</t>
    <rPh sb="2" eb="3">
      <t>イ</t>
    </rPh>
    <phoneticPr fontId="3"/>
  </si>
  <si>
    <t xml:space="preserve">9Aの負
</t>
    <rPh sb="3" eb="4">
      <t>フ</t>
    </rPh>
    <phoneticPr fontId="3"/>
  </si>
  <si>
    <t xml:space="preserve">Ｂ2位
</t>
    <rPh sb="2" eb="3">
      <t>イ</t>
    </rPh>
    <phoneticPr fontId="3"/>
  </si>
  <si>
    <t xml:space="preserve">B１位
</t>
    <rPh sb="2" eb="3">
      <t>イ</t>
    </rPh>
    <phoneticPr fontId="3"/>
  </si>
  <si>
    <t xml:space="preserve">D２位
</t>
    <rPh sb="2" eb="3">
      <t>イ</t>
    </rPh>
    <phoneticPr fontId="3"/>
  </si>
  <si>
    <t xml:space="preserve">８Ｂの勝
</t>
    <rPh sb="3" eb="4">
      <t>カチ</t>
    </rPh>
    <phoneticPr fontId="3"/>
  </si>
  <si>
    <t xml:space="preserve">A3位
</t>
    <rPh sb="2" eb="3">
      <t>イ</t>
    </rPh>
    <phoneticPr fontId="3"/>
  </si>
  <si>
    <t xml:space="preserve">C１位
</t>
    <rPh sb="2" eb="3">
      <t>イ</t>
    </rPh>
    <phoneticPr fontId="3"/>
  </si>
  <si>
    <t xml:space="preserve">C3位
</t>
    <rPh sb="2" eb="3">
      <t>イ</t>
    </rPh>
    <phoneticPr fontId="3"/>
  </si>
  <si>
    <t xml:space="preserve">８Ａの負
</t>
    <rPh sb="3" eb="4">
      <t>マ</t>
    </rPh>
    <phoneticPr fontId="3"/>
  </si>
  <si>
    <t xml:space="preserve">B3位
</t>
    <rPh sb="2" eb="3">
      <t>イ</t>
    </rPh>
    <phoneticPr fontId="3"/>
  </si>
  <si>
    <t>7Bの負
　</t>
    <rPh sb="3" eb="4">
      <t>マ</t>
    </rPh>
    <phoneticPr fontId="3"/>
  </si>
  <si>
    <t xml:space="preserve">D1位
</t>
    <rPh sb="2" eb="3">
      <t>イ</t>
    </rPh>
    <phoneticPr fontId="3"/>
  </si>
  <si>
    <r>
      <t>Ｄ１位</t>
    </r>
    <r>
      <rPr>
        <sz val="11"/>
        <rFont val="ＭＳ Ｐゴシック"/>
        <family val="3"/>
        <charset val="128"/>
      </rPr>
      <t xml:space="preserve">
</t>
    </r>
    <rPh sb="2" eb="3">
      <t>イ</t>
    </rPh>
    <phoneticPr fontId="3"/>
  </si>
  <si>
    <r>
      <t>D3位</t>
    </r>
    <r>
      <rPr>
        <sz val="12"/>
        <rFont val="ＭＳ Ｐゴシック"/>
        <family val="3"/>
        <charset val="128"/>
      </rPr>
      <t xml:space="preserve">
</t>
    </r>
    <rPh sb="2" eb="3">
      <t>イ</t>
    </rPh>
    <phoneticPr fontId="3"/>
  </si>
  <si>
    <t xml:space="preserve">８Ｂの負
</t>
    <rPh sb="3" eb="4">
      <t>マ</t>
    </rPh>
    <phoneticPr fontId="3"/>
  </si>
  <si>
    <t>9Bの負
　</t>
    <rPh sb="3" eb="4">
      <t>フ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</si>
  <si>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</si>
  <si>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</si>
  <si>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</si>
  <si>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</si>
  <si>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優勝</t>
    <rPh sb="0" eb="2">
      <t>ユウショウ</t>
    </rPh>
    <phoneticPr fontId="3"/>
  </si>
  <si>
    <t>準優勝</t>
    <rPh sb="0" eb="3">
      <t>ジュンユウショウ</t>
    </rPh>
    <phoneticPr fontId="3"/>
  </si>
  <si>
    <t>3位</t>
    <rPh sb="1" eb="2">
      <t>イ</t>
    </rPh>
    <phoneticPr fontId="3"/>
  </si>
  <si>
    <t>1試合目</t>
    <rPh sb="1" eb="3">
      <t>シアイ</t>
    </rPh>
    <rPh sb="3" eb="4">
      <t>メ</t>
    </rPh>
    <phoneticPr fontId="3"/>
  </si>
  <si>
    <t>1試合目審判</t>
    <rPh sb="1" eb="3">
      <t>シアイ</t>
    </rPh>
    <rPh sb="3" eb="4">
      <t>メ</t>
    </rPh>
    <rPh sb="4" eb="6">
      <t>シンパン</t>
    </rPh>
    <phoneticPr fontId="3"/>
  </si>
  <si>
    <t>北播磨</t>
    <rPh sb="0" eb="1">
      <t>キタ</t>
    </rPh>
    <rPh sb="1" eb="3">
      <t>ハリマ</t>
    </rPh>
    <phoneticPr fontId="3"/>
  </si>
  <si>
    <t>.</t>
    <phoneticPr fontId="3"/>
  </si>
  <si>
    <t>.</t>
    <phoneticPr fontId="3"/>
  </si>
  <si>
    <t>.</t>
    <phoneticPr fontId="3"/>
  </si>
  <si>
    <t>カテゴリー</t>
    <phoneticPr fontId="3"/>
  </si>
  <si>
    <t>旭FCジュニア</t>
    <rPh sb="0" eb="1">
      <t>アサヒ</t>
    </rPh>
    <phoneticPr fontId="3"/>
  </si>
  <si>
    <t>旭FCジュニア　監督</t>
    <rPh sb="0" eb="1">
      <t>アサヒ</t>
    </rPh>
    <rPh sb="8" eb="10">
      <t>カントク</t>
    </rPh>
    <phoneticPr fontId="3"/>
  </si>
  <si>
    <t>北播磨</t>
    <rPh sb="0" eb="3">
      <t>キタハリマ</t>
    </rPh>
    <phoneticPr fontId="3"/>
  </si>
  <si>
    <t>丹有</t>
    <rPh sb="0" eb="2">
      <t>タンユウ</t>
    </rPh>
    <phoneticPr fontId="3"/>
  </si>
  <si>
    <t>明石</t>
    <rPh sb="0" eb="2">
      <t>アカシ</t>
    </rPh>
    <phoneticPr fontId="3"/>
  </si>
  <si>
    <t>東播</t>
    <rPh sb="0" eb="2">
      <t>トウバン</t>
    </rPh>
    <phoneticPr fontId="3"/>
  </si>
  <si>
    <t>主審は大人でお願いします。</t>
    <rPh sb="0" eb="1">
      <t>シュ</t>
    </rPh>
    <rPh sb="1" eb="2">
      <t>シン</t>
    </rPh>
    <rPh sb="7" eb="8">
      <t>ネガ</t>
    </rPh>
    <phoneticPr fontId="3"/>
  </si>
  <si>
    <t>U-11</t>
    <phoneticPr fontId="3"/>
  </si>
  <si>
    <t>篠山FC</t>
    <rPh sb="0" eb="2">
      <t>ササヤマ</t>
    </rPh>
    <phoneticPr fontId="3"/>
  </si>
  <si>
    <t>ひまわりリーグ</t>
    <phoneticPr fontId="3"/>
  </si>
  <si>
    <t>下東条コミセンG</t>
    <rPh sb="0" eb="3">
      <t>シモトウジョウ</t>
    </rPh>
    <phoneticPr fontId="3"/>
  </si>
  <si>
    <t>20-5-20</t>
    <phoneticPr fontId="3"/>
  </si>
  <si>
    <t>M.SERIOFC</t>
    <phoneticPr fontId="3"/>
  </si>
  <si>
    <t>西脇FC</t>
    <rPh sb="0" eb="2">
      <t>ニシワキ</t>
    </rPh>
    <phoneticPr fontId="3"/>
  </si>
  <si>
    <t>明石セントラル</t>
    <rPh sb="0" eb="2">
      <t>アカシ</t>
    </rPh>
    <phoneticPr fontId="3"/>
  </si>
  <si>
    <t>大会登録費　￥4,000円(当日、徴収します)</t>
    <rPh sb="0" eb="2">
      <t>タイカイ</t>
    </rPh>
    <rPh sb="2" eb="4">
      <t>トウロク</t>
    </rPh>
    <rPh sb="4" eb="5">
      <t>ヒ</t>
    </rPh>
    <rPh sb="12" eb="13">
      <t>エン</t>
    </rPh>
    <rPh sb="14" eb="16">
      <t>トウジツ</t>
    </rPh>
    <rPh sb="17" eb="19">
      <t>チョウシュウ</t>
    </rPh>
    <phoneticPr fontId="3"/>
  </si>
  <si>
    <t>◇試合時間は20分ー５分ー20分　</t>
    <rPh sb="1" eb="3">
      <t>シアイ</t>
    </rPh>
    <rPh sb="3" eb="5">
      <t>ジカン</t>
    </rPh>
    <rPh sb="8" eb="9">
      <t>フン</t>
    </rPh>
    <rPh sb="11" eb="12">
      <t>フン</t>
    </rPh>
    <rPh sb="15" eb="16">
      <t>フン</t>
    </rPh>
    <phoneticPr fontId="3"/>
  </si>
  <si>
    <t>駐車場側　　　　　Aコート</t>
    <rPh sb="0" eb="3">
      <t>チュウシャジョウ</t>
    </rPh>
    <rPh sb="3" eb="4">
      <t>ガワ</t>
    </rPh>
    <phoneticPr fontId="3"/>
  </si>
  <si>
    <t>奥側　　　　　Bコート</t>
    <rPh sb="0" eb="1">
      <t>オク</t>
    </rPh>
    <rPh sb="1" eb="2">
      <t>ガワ</t>
    </rPh>
    <phoneticPr fontId="3"/>
  </si>
  <si>
    <t>末広FC</t>
    <rPh sb="0" eb="2">
      <t>スエヒロ</t>
    </rPh>
    <phoneticPr fontId="3"/>
  </si>
  <si>
    <t>成人RSC</t>
    <rPh sb="0" eb="2">
      <t>セイジン</t>
    </rPh>
    <phoneticPr fontId="3"/>
  </si>
  <si>
    <t>成人YSC</t>
    <rPh sb="0" eb="2">
      <t>セイジン</t>
    </rPh>
    <phoneticPr fontId="3"/>
  </si>
  <si>
    <t>あかしあイレブン</t>
    <phoneticPr fontId="3"/>
  </si>
  <si>
    <t>山田SC</t>
    <rPh sb="0" eb="2">
      <t>ヤマダ</t>
    </rPh>
    <phoneticPr fontId="3"/>
  </si>
  <si>
    <t>フロールFC</t>
    <phoneticPr fontId="3"/>
  </si>
  <si>
    <t>藤江KSC</t>
    <rPh sb="0" eb="2">
      <t>フジエ</t>
    </rPh>
    <phoneticPr fontId="3"/>
  </si>
  <si>
    <t>北摂</t>
    <rPh sb="0" eb="2">
      <t>ホクセツ</t>
    </rPh>
    <phoneticPr fontId="3"/>
  </si>
  <si>
    <t>京都</t>
    <rPh sb="0" eb="2">
      <t>キョウト</t>
    </rPh>
    <phoneticPr fontId="3"/>
  </si>
  <si>
    <t>姫路</t>
    <rPh sb="0" eb="2">
      <t>ヒメジ</t>
    </rPh>
    <phoneticPr fontId="3"/>
  </si>
  <si>
    <t>旭FCジュニア</t>
    <rPh sb="0" eb="1">
      <t>アサヒ</t>
    </rPh>
    <phoneticPr fontId="3"/>
  </si>
  <si>
    <t>M.SERIOFC</t>
    <phoneticPr fontId="3"/>
  </si>
  <si>
    <t>成人YSC</t>
    <rPh sb="0" eb="2">
      <t>セイジン</t>
    </rPh>
    <phoneticPr fontId="3"/>
  </si>
  <si>
    <t>成人RSC</t>
    <rPh sb="0" eb="2">
      <t>セイジン</t>
    </rPh>
    <phoneticPr fontId="3"/>
  </si>
  <si>
    <t>末広FC</t>
    <rPh sb="0" eb="2">
      <t>スエヒロ</t>
    </rPh>
    <phoneticPr fontId="3"/>
  </si>
  <si>
    <t>西脇FC</t>
    <rPh sb="0" eb="2">
      <t>ニシワキ</t>
    </rPh>
    <phoneticPr fontId="3"/>
  </si>
  <si>
    <t>篠山FC</t>
    <rPh sb="0" eb="2">
      <t>ササヤマ</t>
    </rPh>
    <phoneticPr fontId="3"/>
  </si>
  <si>
    <t>あかしあイレブン</t>
    <phoneticPr fontId="3"/>
  </si>
  <si>
    <t>山田SC</t>
    <rPh sb="0" eb="2">
      <t>ヤマダ</t>
    </rPh>
    <phoneticPr fontId="3"/>
  </si>
  <si>
    <t>藤江KSC</t>
    <rPh sb="0" eb="2">
      <t>フジエ</t>
    </rPh>
    <phoneticPr fontId="3"/>
  </si>
  <si>
    <t>明石セントラル</t>
    <rPh sb="0" eb="2">
      <t>アカシ</t>
    </rPh>
    <phoneticPr fontId="3"/>
  </si>
  <si>
    <t>フロールFC</t>
    <phoneticPr fontId="3"/>
  </si>
  <si>
    <t>京都</t>
    <phoneticPr fontId="3"/>
  </si>
  <si>
    <t>（日）</t>
    <rPh sb="1" eb="2">
      <t>ニチ</t>
    </rPh>
    <phoneticPr fontId="3"/>
  </si>
  <si>
    <t>◇各チームリーグ戦を行い、次の方法でグループ毎の順位をつける</t>
    <rPh sb="1" eb="2">
      <t>カク</t>
    </rPh>
    <rPh sb="8" eb="9">
      <t>セン</t>
    </rPh>
    <rPh sb="10" eb="11">
      <t>オコナ</t>
    </rPh>
    <rPh sb="13" eb="14">
      <t>ツギ</t>
    </rPh>
    <rPh sb="15" eb="17">
      <t>ホウホウ</t>
    </rPh>
    <rPh sb="22" eb="23">
      <t>ゴト</t>
    </rPh>
    <rPh sb="24" eb="26">
      <t>ジュンイ</t>
    </rPh>
    <phoneticPr fontId="3"/>
  </si>
  <si>
    <t>ベンチあいさつ無し　　試合5分前待機　　　</t>
    <rPh sb="7" eb="8">
      <t>ナ</t>
    </rPh>
    <rPh sb="11" eb="13">
      <t>シアイ</t>
    </rPh>
    <rPh sb="14" eb="16">
      <t>フンマエ</t>
    </rPh>
    <rPh sb="16" eb="18">
      <t>タイキ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</si>
</sst>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aaa"/>
    <numFmt numFmtId="177" formatCode="\(aaa\)"/>
    <numFmt numFmtId="178" formatCode="yyyy&quot;年&quot;m&quot;月&quot;d&quot;日&quot;;@"/>
  </numFmts>
  <fonts count="3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Candara"/>
      <family val="2"/>
    </font>
    <font>
      <sz val="14"/>
      <name val="メイリオ"/>
      <family val="3"/>
      <charset val="128"/>
    </font>
    <font>
      <sz val="12"/>
      <name val="メイリオ"/>
      <family val="3"/>
      <charset val="128"/>
    </font>
    <font>
      <b/>
      <sz val="20"/>
      <name val="ＭＳ Ｐゴシック"/>
      <family val="3"/>
      <charset val="128"/>
    </font>
    <font>
      <b/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b/>
      <sz val="26"/>
      <name val="HGP創英角ｺﾞｼｯｸUB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4"/>
      <color indexed="8"/>
      <name val="ＭＳ Ｐゴシック"/>
      <family val="3"/>
      <charset val="128"/>
    </font>
    <font>
      <b/>
      <sz val="3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17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indexed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4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>
      <alignment vertical="center"/>
    </xf>
    <xf numFmtId="0" fontId="2" fillId="0" borderId="0"/>
    <xf numFmtId="0" fontId="3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</cellStyleXfs>
  <cellXfs count="289">
    <xf numFmtId="0" fontId="0" fillId="0" borderId="0" xfId="0">
      <alignment vertical="center"/>
    </xf>
    <xf numFmtId="0" fontId="4" fillId="0" borderId="0" xfId="17" applyFont="1" applyAlignment="1">
      <alignment horizontal="center" vertical="center"/>
    </xf>
    <xf numFmtId="0" fontId="9" fillId="0" borderId="0" xfId="17" applyFont="1" applyAlignment="1">
      <alignment horizontal="center" vertical="center"/>
    </xf>
    <xf numFmtId="0" fontId="6" fillId="0" borderId="0" xfId="0" applyFont="1">
      <alignment vertical="center"/>
    </xf>
    <xf numFmtId="0" fontId="10" fillId="0" borderId="1" xfId="0" applyFont="1" applyBorder="1" applyAlignment="1">
      <alignment horizontal="center" vertical="center" shrinkToFit="1"/>
    </xf>
    <xf numFmtId="0" fontId="4" fillId="0" borderId="0" xfId="17" applyFont="1" applyAlignment="1">
      <alignment horizontal="centerContinuous" vertical="center"/>
    </xf>
    <xf numFmtId="0" fontId="2" fillId="0" borderId="0" xfId="17"/>
    <xf numFmtId="0" fontId="0" fillId="0" borderId="2" xfId="0" applyBorder="1" applyAlignment="1">
      <alignment horizontal="center" vertical="center"/>
    </xf>
    <xf numFmtId="0" fontId="2" fillId="0" borderId="3" xfId="17" applyBorder="1" applyAlignment="1">
      <alignment horizontal="center" vertical="center" shrinkToFit="1"/>
    </xf>
    <xf numFmtId="0" fontId="2" fillId="0" borderId="4" xfId="17" applyBorder="1" applyAlignment="1">
      <alignment horizontal="center" vertical="center" shrinkToFit="1"/>
    </xf>
    <xf numFmtId="0" fontId="3" fillId="0" borderId="4" xfId="17" applyFont="1" applyBorder="1" applyAlignment="1">
      <alignment horizontal="center" vertical="center" shrinkToFit="1"/>
    </xf>
    <xf numFmtId="0" fontId="5" fillId="0" borderId="5" xfId="17" applyFont="1" applyBorder="1" applyAlignment="1">
      <alignment horizontal="center" vertical="center" shrinkToFit="1"/>
    </xf>
    <xf numFmtId="0" fontId="2" fillId="0" borderId="6" xfId="17" applyBorder="1" applyAlignment="1">
      <alignment horizontal="center" vertical="center" shrinkToFit="1"/>
    </xf>
    <xf numFmtId="0" fontId="2" fillId="0" borderId="0" xfId="17" applyAlignment="1">
      <alignment horizontal="center" vertical="center"/>
    </xf>
    <xf numFmtId="0" fontId="12" fillId="0" borderId="3" xfId="17" applyFont="1" applyBorder="1" applyAlignment="1">
      <alignment horizontal="center" vertical="center" shrinkToFit="1"/>
    </xf>
    <xf numFmtId="0" fontId="14" fillId="0" borderId="7" xfId="17" applyFont="1" applyBorder="1" applyAlignment="1">
      <alignment horizontal="centerContinuous" vertical="center" shrinkToFit="1"/>
    </xf>
    <xf numFmtId="0" fontId="14" fillId="0" borderId="4" xfId="17" applyFont="1" applyBorder="1" applyAlignment="1">
      <alignment horizontal="centerContinuous" vertical="center" shrinkToFit="1"/>
    </xf>
    <xf numFmtId="0" fontId="14" fillId="0" borderId="8" xfId="17" applyFont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14" fontId="10" fillId="0" borderId="0" xfId="17" applyNumberFormat="1" applyFont="1" applyAlignment="1">
      <alignment horizontal="left" vertical="center"/>
    </xf>
    <xf numFmtId="0" fontId="16" fillId="0" borderId="0" xfId="4" applyFont="1"/>
    <xf numFmtId="0" fontId="6" fillId="0" borderId="0" xfId="7" applyFont="1"/>
    <xf numFmtId="0" fontId="6" fillId="0" borderId="0" xfId="7" applyFont="1" applyAlignment="1">
      <alignment vertical="center"/>
    </xf>
    <xf numFmtId="0" fontId="18" fillId="0" borderId="0" xfId="1" applyFont="1" applyAlignment="1" applyProtection="1">
      <alignment vertical="center"/>
    </xf>
    <xf numFmtId="0" fontId="35" fillId="0" borderId="0" xfId="5">
      <alignment vertical="center"/>
    </xf>
    <xf numFmtId="0" fontId="35" fillId="0" borderId="15" xfId="5" applyBorder="1">
      <alignment vertical="center"/>
    </xf>
    <xf numFmtId="0" fontId="35" fillId="0" borderId="16" xfId="5" applyBorder="1">
      <alignment vertical="center"/>
    </xf>
    <xf numFmtId="0" fontId="35" fillId="0" borderId="17" xfId="5" applyBorder="1">
      <alignment vertical="center"/>
    </xf>
    <xf numFmtId="0" fontId="35" fillId="0" borderId="18" xfId="5" applyBorder="1">
      <alignment vertical="center"/>
    </xf>
    <xf numFmtId="0" fontId="35" fillId="0" borderId="19" xfId="5" applyBorder="1">
      <alignment vertical="center"/>
    </xf>
    <xf numFmtId="0" fontId="35" fillId="0" borderId="20" xfId="5" applyBorder="1">
      <alignment vertical="center"/>
    </xf>
    <xf numFmtId="0" fontId="35" fillId="0" borderId="21" xfId="5" applyBorder="1">
      <alignment vertical="center"/>
    </xf>
    <xf numFmtId="0" fontId="35" fillId="0" borderId="22" xfId="5" applyBorder="1">
      <alignment vertical="center"/>
    </xf>
    <xf numFmtId="0" fontId="24" fillId="0" borderId="0" xfId="5" applyFont="1">
      <alignment vertical="center"/>
    </xf>
    <xf numFmtId="0" fontId="24" fillId="2" borderId="0" xfId="5" applyFont="1" applyFill="1" applyAlignment="1">
      <alignment horizontal="right" vertical="center"/>
    </xf>
    <xf numFmtId="0" fontId="25" fillId="0" borderId="0" xfId="5" applyFont="1">
      <alignment vertical="center"/>
    </xf>
    <xf numFmtId="49" fontId="19" fillId="0" borderId="0" xfId="5" applyNumberFormat="1" applyFont="1" applyAlignment="1">
      <alignment horizontal="center" vertical="center"/>
    </xf>
    <xf numFmtId="0" fontId="19" fillId="0" borderId="0" xfId="7" applyFont="1" applyAlignment="1">
      <alignment horizontal="left" indent="1"/>
    </xf>
    <xf numFmtId="0" fontId="19" fillId="0" borderId="0" xfId="5" applyFont="1">
      <alignment vertical="center"/>
    </xf>
    <xf numFmtId="0" fontId="19" fillId="0" borderId="0" xfId="5" applyFont="1" applyAlignment="1">
      <alignment horizontal="distributed" vertical="center"/>
    </xf>
    <xf numFmtId="0" fontId="19" fillId="0" borderId="0" xfId="7" applyFont="1" applyAlignment="1">
      <alignment horizontal="left" indent="3"/>
    </xf>
    <xf numFmtId="0" fontId="19" fillId="0" borderId="0" xfId="5" applyFont="1" applyAlignment="1">
      <alignment horizontal="left" vertical="center"/>
    </xf>
    <xf numFmtId="0" fontId="24" fillId="0" borderId="0" xfId="5" applyFont="1" applyAlignment="1">
      <alignment horizontal="left" vertical="center"/>
    </xf>
    <xf numFmtId="0" fontId="19" fillId="0" borderId="0" xfId="7" applyFont="1" applyAlignment="1">
      <alignment horizontal="left" indent="2"/>
    </xf>
    <xf numFmtId="0" fontId="21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56" fontId="35" fillId="0" borderId="0" xfId="5" applyNumberForma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49" fontId="6" fillId="0" borderId="26" xfId="0" applyNumberFormat="1" applyFont="1" applyBorder="1" applyAlignment="1">
      <alignment horizontal="center" vertical="center" shrinkToFit="1"/>
    </xf>
    <xf numFmtId="0" fontId="19" fillId="0" borderId="0" xfId="7" applyFont="1"/>
    <xf numFmtId="0" fontId="8" fillId="0" borderId="13" xfId="0" applyFont="1" applyBorder="1" applyAlignment="1">
      <alignment horizontal="center" vertical="center" shrinkToFit="1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8" fillId="0" borderId="31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49" fontId="6" fillId="0" borderId="33" xfId="0" applyNumberFormat="1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0" fillId="0" borderId="35" xfId="0" applyBorder="1">
      <alignment vertical="center"/>
    </xf>
    <xf numFmtId="0" fontId="6" fillId="0" borderId="36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13" fillId="0" borderId="39" xfId="17" applyFont="1" applyBorder="1" applyAlignment="1">
      <alignment horizontal="left" vertical="center" shrinkToFit="1"/>
    </xf>
    <xf numFmtId="0" fontId="15" fillId="0" borderId="40" xfId="17" applyFont="1" applyBorder="1" applyAlignment="1">
      <alignment horizontal="center" vertical="center" shrinkToFit="1"/>
    </xf>
    <xf numFmtId="0" fontId="12" fillId="0" borderId="40" xfId="17" applyFont="1" applyBorder="1" applyAlignment="1">
      <alignment horizontal="center" vertical="center" shrinkToFit="1"/>
    </xf>
    <xf numFmtId="0" fontId="13" fillId="0" borderId="17" xfId="17" applyFont="1" applyBorder="1" applyAlignment="1">
      <alignment horizontal="left" vertical="center" shrinkToFit="1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/>
    </xf>
    <xf numFmtId="0" fontId="13" fillId="0" borderId="11" xfId="17" applyFont="1" applyBorder="1" applyAlignment="1">
      <alignment horizontal="center" vertical="center" shrinkToFit="1"/>
    </xf>
    <xf numFmtId="0" fontId="13" fillId="0" borderId="12" xfId="17" applyFont="1" applyBorder="1" applyAlignment="1">
      <alignment horizontal="center" vertical="center" shrinkToFit="1"/>
    </xf>
    <xf numFmtId="0" fontId="13" fillId="0" borderId="46" xfId="17" applyFont="1" applyBorder="1" applyAlignment="1">
      <alignment horizontal="center" vertical="center" shrinkToFit="1"/>
    </xf>
    <xf numFmtId="0" fontId="2" fillId="0" borderId="47" xfId="17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2" fillId="0" borderId="0" xfId="3" applyAlignment="1">
      <alignment horizontal="center" vertical="center" shrinkToFit="1"/>
    </xf>
    <xf numFmtId="0" fontId="19" fillId="0" borderId="0" xfId="3" applyFont="1" applyAlignment="1">
      <alignment horizontal="left" vertical="center" indent="1" shrinkToFit="1"/>
    </xf>
    <xf numFmtId="0" fontId="29" fillId="0" borderId="0" xfId="3" applyFont="1" applyAlignment="1">
      <alignment horizontal="left" vertical="center" shrinkToFit="1"/>
    </xf>
    <xf numFmtId="0" fontId="4" fillId="0" borderId="0" xfId="17" applyFont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58" fontId="19" fillId="0" borderId="0" xfId="5" applyNumberFormat="1" applyFont="1" applyAlignment="1">
      <alignment horizontal="left" vertical="center"/>
    </xf>
    <xf numFmtId="0" fontId="29" fillId="0" borderId="0" xfId="3" applyFont="1" applyAlignment="1">
      <alignment vertical="center" shrinkToFit="1"/>
    </xf>
    <xf numFmtId="0" fontId="0" fillId="0" borderId="0" xfId="0" applyAlignment="1">
      <alignment vertical="center" shrinkToFit="1"/>
    </xf>
    <xf numFmtId="49" fontId="0" fillId="0" borderId="0" xfId="0" applyNumberFormat="1">
      <alignment vertical="center"/>
    </xf>
    <xf numFmtId="0" fontId="4" fillId="0" borderId="0" xfId="17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7" fillId="2" borderId="23" xfId="0" applyFont="1" applyFill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shrinkToFit="1"/>
    </xf>
    <xf numFmtId="0" fontId="7" fillId="2" borderId="26" xfId="0" applyFont="1" applyFill="1" applyBorder="1" applyAlignment="1">
      <alignment horizontal="center" vertical="center" shrinkToFit="1"/>
    </xf>
    <xf numFmtId="0" fontId="7" fillId="2" borderId="28" xfId="0" applyFont="1" applyFill="1" applyBorder="1" applyAlignment="1">
      <alignment horizontal="center" vertical="center" shrinkToFit="1"/>
    </xf>
    <xf numFmtId="0" fontId="6" fillId="2" borderId="51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 shrinkToFit="1"/>
    </xf>
    <xf numFmtId="0" fontId="7" fillId="2" borderId="43" xfId="0" applyFont="1" applyFill="1" applyBorder="1" applyAlignment="1">
      <alignment horizontal="center" vertical="center" shrinkToFit="1"/>
    </xf>
    <xf numFmtId="0" fontId="7" fillId="2" borderId="55" xfId="0" applyFont="1" applyFill="1" applyBorder="1" applyAlignment="1">
      <alignment horizontal="center" vertical="center" shrinkToFit="1"/>
    </xf>
    <xf numFmtId="0" fontId="2" fillId="0" borderId="0" xfId="17" applyAlignment="1">
      <alignment horizontal="center" vertical="center" shrinkToFit="1"/>
    </xf>
    <xf numFmtId="0" fontId="3" fillId="0" borderId="0" xfId="17" applyFont="1" applyAlignment="1">
      <alignment horizontal="center" vertical="center" shrinkToFit="1"/>
    </xf>
    <xf numFmtId="0" fontId="5" fillId="0" borderId="0" xfId="17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0" fillId="0" borderId="0" xfId="0" applyFont="1">
      <alignment vertical="center"/>
    </xf>
    <xf numFmtId="0" fontId="30" fillId="0" borderId="0" xfId="17" applyFont="1" applyAlignment="1">
      <alignment horizontal="center" vertical="center" shrinkToFit="1"/>
    </xf>
    <xf numFmtId="0" fontId="6" fillId="0" borderId="56" xfId="0" applyFont="1" applyBorder="1" applyAlignment="1">
      <alignment horizontal="center" vertical="center"/>
    </xf>
    <xf numFmtId="0" fontId="31" fillId="0" borderId="0" xfId="0" applyFont="1" applyAlignment="1">
      <alignment vertical="center" shrinkToFit="1"/>
    </xf>
    <xf numFmtId="0" fontId="31" fillId="0" borderId="0" xfId="17" applyFont="1" applyAlignment="1">
      <alignment vertical="center" shrinkToFit="1"/>
    </xf>
    <xf numFmtId="177" fontId="32" fillId="0" borderId="0" xfId="4" applyNumberFormat="1" applyFont="1" applyAlignment="1">
      <alignment vertical="center"/>
    </xf>
    <xf numFmtId="0" fontId="32" fillId="0" borderId="0" xfId="4" applyFont="1" applyAlignment="1">
      <alignment horizontal="right" vertical="center"/>
    </xf>
    <xf numFmtId="0" fontId="29" fillId="0" borderId="0" xfId="3" applyFont="1" applyAlignment="1">
      <alignment horizontal="right" vertical="center"/>
    </xf>
    <xf numFmtId="0" fontId="23" fillId="0" borderId="0" xfId="5" applyFont="1">
      <alignment vertical="center"/>
    </xf>
    <xf numFmtId="0" fontId="0" fillId="0" borderId="51" xfId="0" applyBorder="1">
      <alignment vertical="center"/>
    </xf>
    <xf numFmtId="0" fontId="0" fillId="0" borderId="33" xfId="0" applyBorder="1">
      <alignment vertical="center"/>
    </xf>
    <xf numFmtId="0" fontId="0" fillId="0" borderId="47" xfId="0" applyBorder="1">
      <alignment vertical="center"/>
    </xf>
    <xf numFmtId="0" fontId="0" fillId="0" borderId="32" xfId="0" applyBorder="1">
      <alignment vertical="center"/>
    </xf>
    <xf numFmtId="0" fontId="0" fillId="0" borderId="53" xfId="0" applyBorder="1">
      <alignment vertical="center"/>
    </xf>
    <xf numFmtId="0" fontId="0" fillId="0" borderId="34" xfId="0" applyBorder="1">
      <alignment vertical="center"/>
    </xf>
    <xf numFmtId="0" fontId="2" fillId="0" borderId="0" xfId="0" quotePrefix="1" applyFont="1" applyAlignment="1">
      <alignment horizontal="center" vertical="center"/>
    </xf>
    <xf numFmtId="0" fontId="2" fillId="0" borderId="57" xfId="0" applyFont="1" applyBorder="1" applyAlignment="1">
      <alignment vertical="top" wrapText="1"/>
    </xf>
    <xf numFmtId="0" fontId="0" fillId="0" borderId="51" xfId="0" applyBorder="1" applyAlignment="1">
      <alignment vertical="top"/>
    </xf>
    <xf numFmtId="0" fontId="0" fillId="0" borderId="53" xfId="0" applyBorder="1" applyAlignment="1">
      <alignment vertical="top"/>
    </xf>
    <xf numFmtId="0" fontId="0" fillId="0" borderId="5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58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horizontal="right" vertical="center"/>
    </xf>
    <xf numFmtId="0" fontId="0" fillId="3" borderId="1" xfId="0" applyFill="1" applyBorder="1">
      <alignment vertical="center"/>
    </xf>
    <xf numFmtId="0" fontId="2" fillId="0" borderId="1" xfId="0" applyFont="1" applyBorder="1" applyAlignment="1">
      <alignment horizontal="right" vertical="center"/>
    </xf>
    <xf numFmtId="0" fontId="29" fillId="0" borderId="59" xfId="0" applyFont="1" applyBorder="1" applyAlignment="1">
      <alignment vertical="top" wrapText="1" shrinkToFit="1"/>
    </xf>
    <xf numFmtId="0" fontId="5" fillId="0" borderId="60" xfId="0" applyFont="1" applyBorder="1" applyAlignment="1">
      <alignment vertical="top" wrapText="1" shrinkToFit="1"/>
    </xf>
    <xf numFmtId="0" fontId="29" fillId="0" borderId="51" xfId="0" applyFont="1" applyBorder="1" applyAlignment="1">
      <alignment vertical="top" wrapText="1" shrinkToFit="1"/>
    </xf>
    <xf numFmtId="0" fontId="29" fillId="0" borderId="57" xfId="0" applyFont="1" applyBorder="1" applyAlignment="1">
      <alignment vertical="top" wrapText="1" shrinkToFit="1"/>
    </xf>
    <xf numFmtId="0" fontId="5" fillId="0" borderId="61" xfId="0" applyFont="1" applyBorder="1" applyAlignment="1">
      <alignment vertical="top" wrapText="1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57" xfId="0" applyFont="1" applyBorder="1" applyAlignment="1">
      <alignment vertical="top" wrapText="1" shrinkToFit="1"/>
    </xf>
    <xf numFmtId="0" fontId="6" fillId="0" borderId="62" xfId="0" applyFont="1" applyBorder="1" applyAlignment="1">
      <alignment horizontal="center" vertical="center" shrinkToFit="1"/>
    </xf>
    <xf numFmtId="20" fontId="4" fillId="0" borderId="63" xfId="0" applyNumberFormat="1" applyFont="1" applyBorder="1" applyAlignment="1">
      <alignment horizontal="center" vertical="center" shrinkToFit="1"/>
    </xf>
    <xf numFmtId="20" fontId="4" fillId="0" borderId="14" xfId="0" applyNumberFormat="1" applyFont="1" applyBorder="1" applyAlignment="1">
      <alignment horizontal="center" vertical="center" shrinkToFit="1"/>
    </xf>
    <xf numFmtId="20" fontId="4" fillId="0" borderId="48" xfId="0" applyNumberFormat="1" applyFont="1" applyBorder="1" applyAlignment="1">
      <alignment horizontal="center" vertical="center" shrinkToFit="1"/>
    </xf>
    <xf numFmtId="0" fontId="29" fillId="0" borderId="48" xfId="0" applyFont="1" applyBorder="1" applyAlignment="1">
      <alignment horizontal="center" vertical="center" shrinkToFit="1"/>
    </xf>
    <xf numFmtId="0" fontId="29" fillId="0" borderId="64" xfId="0" applyFont="1" applyBorder="1" applyAlignment="1">
      <alignment horizontal="center" vertical="center" shrinkToFit="1"/>
    </xf>
    <xf numFmtId="0" fontId="29" fillId="0" borderId="45" xfId="0" applyFont="1" applyBorder="1" applyAlignment="1">
      <alignment horizontal="center" vertical="center" shrinkToFit="1"/>
    </xf>
    <xf numFmtId="0" fontId="29" fillId="0" borderId="15" xfId="0" applyFont="1" applyBorder="1" applyAlignment="1">
      <alignment horizontal="center" vertical="center" shrinkToFit="1"/>
    </xf>
    <xf numFmtId="0" fontId="29" fillId="0" borderId="47" xfId="0" applyFont="1" applyBorder="1" applyAlignment="1">
      <alignment horizontal="center" vertical="center" shrinkToFit="1"/>
    </xf>
    <xf numFmtId="0" fontId="29" fillId="0" borderId="32" xfId="0" applyFont="1" applyBorder="1" applyAlignment="1">
      <alignment horizontal="center" vertical="center" shrinkToFit="1"/>
    </xf>
    <xf numFmtId="0" fontId="10" fillId="0" borderId="65" xfId="0" applyFont="1" applyBorder="1" applyAlignment="1">
      <alignment horizontal="center" vertical="center" shrinkToFit="1"/>
    </xf>
    <xf numFmtId="0" fontId="10" fillId="0" borderId="66" xfId="0" applyFont="1" applyBorder="1" applyAlignment="1">
      <alignment horizontal="center" vertical="center" shrinkToFit="1"/>
    </xf>
    <xf numFmtId="0" fontId="10" fillId="0" borderId="46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0" fillId="0" borderId="57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34" fillId="0" borderId="0" xfId="0" applyFont="1">
      <alignment vertical="center"/>
    </xf>
    <xf numFmtId="0" fontId="34" fillId="0" borderId="0" xfId="0" applyFont="1" applyAlignment="1">
      <alignment vertical="center" shrinkToFit="1"/>
    </xf>
    <xf numFmtId="0" fontId="29" fillId="0" borderId="0" xfId="0" applyFont="1" applyAlignment="1">
      <alignment horizontal="right" vertical="center"/>
    </xf>
    <xf numFmtId="0" fontId="29" fillId="0" borderId="0" xfId="0" applyFont="1">
      <alignment vertical="center"/>
    </xf>
    <xf numFmtId="0" fontId="24" fillId="0" borderId="0" xfId="5" applyFont="1" applyAlignment="1">
      <alignment horizontal="right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12" xfId="3" applyFont="1" applyBorder="1" applyAlignment="1">
      <alignment horizontal="center" vertical="center" shrinkToFit="1"/>
    </xf>
    <xf numFmtId="0" fontId="0" fillId="0" borderId="1" xfId="3" applyFont="1" applyBorder="1" applyAlignment="1">
      <alignment horizontal="center" vertical="center" shrinkToFit="1"/>
    </xf>
    <xf numFmtId="0" fontId="36" fillId="0" borderId="0" xfId="4" applyFont="1"/>
    <xf numFmtId="0" fontId="29" fillId="0" borderId="0" xfId="3" applyFont="1" applyAlignment="1">
      <alignment horizontal="left" vertical="center"/>
    </xf>
    <xf numFmtId="0" fontId="2" fillId="0" borderId="0" xfId="4"/>
    <xf numFmtId="0" fontId="0" fillId="4" borderId="0" xfId="0" applyFill="1">
      <alignment vertical="center"/>
    </xf>
    <xf numFmtId="0" fontId="0" fillId="0" borderId="0" xfId="4" applyFont="1"/>
    <xf numFmtId="177" fontId="33" fillId="0" borderId="0" xfId="4" applyNumberFormat="1" applyFont="1" applyAlignment="1">
      <alignment horizontal="center" vertical="center"/>
    </xf>
    <xf numFmtId="0" fontId="0" fillId="0" borderId="0" xfId="4" applyFont="1" applyAlignment="1">
      <alignment horizontal="right"/>
    </xf>
    <xf numFmtId="0" fontId="29" fillId="0" borderId="65" xfId="0" applyFont="1" applyBorder="1" applyAlignment="1">
      <alignment vertical="top" wrapText="1" shrinkToFit="1"/>
    </xf>
    <xf numFmtId="0" fontId="5" fillId="0" borderId="47" xfId="0" applyFont="1" applyBorder="1" applyAlignment="1">
      <alignment vertical="top" wrapText="1" shrinkToFit="1"/>
    </xf>
    <xf numFmtId="0" fontId="5" fillId="0" borderId="64" xfId="0" applyFont="1" applyBorder="1" applyAlignment="1">
      <alignment vertical="top" wrapText="1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29" fillId="4" borderId="0" xfId="3" applyFont="1" applyFill="1" applyAlignment="1">
      <alignment horizontal="left" vertical="center"/>
    </xf>
    <xf numFmtId="0" fontId="29" fillId="5" borderId="0" xfId="3" applyFont="1" applyFill="1" applyAlignment="1">
      <alignment horizontal="left" vertical="center"/>
    </xf>
    <xf numFmtId="0" fontId="32" fillId="0" borderId="0" xfId="4" applyFont="1" applyAlignment="1">
      <alignment horizontal="center" vertical="center"/>
    </xf>
    <xf numFmtId="0" fontId="0" fillId="0" borderId="0" xfId="0" applyAlignment="1">
      <alignment horizontal="center" vertical="center"/>
    </xf>
    <xf numFmtId="178" fontId="33" fillId="0" borderId="0" xfId="4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58" fontId="33" fillId="0" borderId="0" xfId="4" applyNumberFormat="1" applyFont="1" applyAlignment="1">
      <alignment vertical="center" shrinkToFit="1"/>
    </xf>
    <xf numFmtId="58" fontId="33" fillId="0" borderId="0" xfId="0" applyNumberFormat="1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49" fontId="19" fillId="0" borderId="0" xfId="5" applyNumberFormat="1" applyFont="1" applyAlignment="1">
      <alignment horizontal="center" vertical="center"/>
    </xf>
    <xf numFmtId="0" fontId="19" fillId="0" borderId="0" xfId="5" applyFont="1" applyAlignment="1">
      <alignment horizontal="left" vertical="center"/>
    </xf>
    <xf numFmtId="0" fontId="29" fillId="0" borderId="0" xfId="3" applyFont="1" applyAlignment="1">
      <alignment vertical="center" shrinkToFit="1"/>
    </xf>
    <xf numFmtId="6" fontId="19" fillId="0" borderId="0" xfId="5" applyNumberFormat="1" applyFont="1" applyAlignment="1">
      <alignment horizontal="left" vertical="center"/>
    </xf>
    <xf numFmtId="0" fontId="19" fillId="0" borderId="0" xfId="5" applyFont="1" applyAlignment="1">
      <alignment horizontal="left" vertical="center" wrapText="1"/>
    </xf>
    <xf numFmtId="31" fontId="19" fillId="0" borderId="0" xfId="5" applyNumberFormat="1" applyFont="1" applyAlignment="1">
      <alignment horizontal="left" vertical="center"/>
    </xf>
    <xf numFmtId="177" fontId="19" fillId="0" borderId="0" xfId="5" applyNumberFormat="1" applyFont="1" applyAlignment="1">
      <alignment horizontal="left" vertical="center" shrinkToFit="1"/>
    </xf>
    <xf numFmtId="0" fontId="22" fillId="0" borderId="0" xfId="6" applyFont="1" applyAlignment="1">
      <alignment horizontal="center" vertical="center" wrapText="1" shrinkToFit="1"/>
    </xf>
    <xf numFmtId="0" fontId="24" fillId="0" borderId="0" xfId="5" applyFont="1" applyAlignment="1">
      <alignment horizontal="center" vertical="center"/>
    </xf>
    <xf numFmtId="0" fontId="24" fillId="0" borderId="0" xfId="5" applyFont="1" applyAlignment="1">
      <alignment horizontal="left" vertical="center"/>
    </xf>
    <xf numFmtId="0" fontId="19" fillId="0" borderId="0" xfId="5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2" fillId="0" borderId="57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0" fillId="0" borderId="47" xfId="0" applyFont="1" applyBorder="1" applyAlignment="1">
      <alignment horizontal="center" vertical="center" textRotation="255" wrapText="1"/>
    </xf>
    <xf numFmtId="0" fontId="10" fillId="0" borderId="58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34" xfId="0" applyFont="1" applyBorder="1" applyAlignment="1">
      <alignment horizontal="center" vertical="center" textRotation="255"/>
    </xf>
    <xf numFmtId="0" fontId="4" fillId="0" borderId="0" xfId="17" applyFont="1" applyAlignment="1">
      <alignment horizontal="center" vertical="center"/>
    </xf>
    <xf numFmtId="0" fontId="6" fillId="0" borderId="3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9" fillId="0" borderId="57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0" fillId="0" borderId="67" xfId="0" applyBorder="1" applyAlignment="1">
      <alignment horizontal="center" vertical="center" shrinkToFit="1"/>
    </xf>
    <xf numFmtId="49" fontId="6" fillId="0" borderId="5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6" fillId="0" borderId="57" xfId="0" applyFont="1" applyBorder="1" applyAlignment="1">
      <alignment horizontal="center" vertical="center" shrinkToFit="1"/>
    </xf>
    <xf numFmtId="0" fontId="0" fillId="0" borderId="66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6" fillId="0" borderId="68" xfId="0" applyFon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8" fillId="0" borderId="68" xfId="0" applyFont="1" applyBorder="1" applyAlignment="1">
      <alignment horizontal="center" vertical="center" shrinkToFit="1"/>
    </xf>
    <xf numFmtId="20" fontId="4" fillId="0" borderId="60" xfId="0" applyNumberFormat="1" applyFont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20" fontId="4" fillId="0" borderId="14" xfId="0" applyNumberFormat="1" applyFont="1" applyBorder="1" applyAlignment="1">
      <alignment horizontal="center" vertical="center" shrinkToFit="1"/>
    </xf>
    <xf numFmtId="0" fontId="0" fillId="0" borderId="72" xfId="0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73" xfId="0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 shrinkToFit="1"/>
    </xf>
    <xf numFmtId="0" fontId="8" fillId="0" borderId="74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26" fillId="0" borderId="0" xfId="17" applyFont="1" applyAlignment="1">
      <alignment horizontal="center" vertical="center"/>
    </xf>
    <xf numFmtId="0" fontId="6" fillId="0" borderId="37" xfId="0" applyFont="1" applyBorder="1" applyAlignment="1">
      <alignment horizontal="center" vertical="center" shrinkToFit="1"/>
    </xf>
    <xf numFmtId="0" fontId="27" fillId="0" borderId="69" xfId="0" applyFont="1" applyBorder="1" applyAlignment="1">
      <alignment horizontal="center" vertical="center"/>
    </xf>
    <xf numFmtId="0" fontId="27" fillId="0" borderId="70" xfId="0" applyFont="1" applyBorder="1" applyAlignment="1">
      <alignment horizontal="center" vertical="center"/>
    </xf>
    <xf numFmtId="0" fontId="27" fillId="0" borderId="71" xfId="0" applyFont="1" applyBorder="1" applyAlignment="1">
      <alignment horizontal="center" vertical="center"/>
    </xf>
    <xf numFmtId="49" fontId="4" fillId="0" borderId="0" xfId="17" applyNumberFormat="1" applyFont="1" applyAlignment="1">
      <alignment vertical="center" shrinkToFit="1"/>
    </xf>
    <xf numFmtId="31" fontId="15" fillId="0" borderId="0" xfId="0" applyNumberFormat="1" applyFont="1" applyAlignment="1">
      <alignment horizontal="right" vertical="center" shrinkToFit="1"/>
    </xf>
    <xf numFmtId="31" fontId="0" fillId="0" borderId="0" xfId="0" applyNumberFormat="1" applyAlignment="1">
      <alignment horizontal="right" vertical="center" shrinkToFit="1"/>
    </xf>
    <xf numFmtId="176" fontId="4" fillId="0" borderId="0" xfId="17" applyNumberFormat="1" applyFont="1" applyAlignment="1">
      <alignment horizontal="center" vertical="center" shrinkToFit="1"/>
    </xf>
    <xf numFmtId="0" fontId="6" fillId="0" borderId="74" xfId="0" applyFont="1" applyBorder="1" applyAlignment="1">
      <alignment horizontal="center" vertical="center" shrinkToFit="1"/>
    </xf>
    <xf numFmtId="20" fontId="4" fillId="0" borderId="64" xfId="0" applyNumberFormat="1" applyFont="1" applyBorder="1" applyAlignment="1">
      <alignment horizontal="center" vertical="center" shrinkToFit="1"/>
    </xf>
  </cellXfs>
  <cellStyles count="24">
    <cellStyle name="ハイパーリンク" xfId="1" builtinId="8"/>
    <cellStyle name="標準" xfId="0" builtinId="0"/>
    <cellStyle name="標準 10" xfId="2" xr:uid="{00000000-0005-0000-0000-000002000000}"/>
    <cellStyle name="標準 11" xfId="3" xr:uid="{00000000-0005-0000-0000-000003000000}"/>
    <cellStyle name="標準 11 2" xfId="23" xr:uid="{F0B37EB6-2975-4153-B054-816750B7342C}"/>
    <cellStyle name="標準 12" xfId="18" xr:uid="{00000000-0005-0000-0000-000004000000}"/>
    <cellStyle name="標準 13" xfId="19" xr:uid="{00000000-0005-0000-0000-000005000000}"/>
    <cellStyle name="標準 2" xfId="4" xr:uid="{00000000-0005-0000-0000-000006000000}"/>
    <cellStyle name="標準 2 2" xfId="5" xr:uid="{00000000-0005-0000-0000-000007000000}"/>
    <cellStyle name="標準 2 2 2" xfId="6" xr:uid="{00000000-0005-0000-0000-000008000000}"/>
    <cellStyle name="標準 2 2_asahi cup 2013 U-8" xfId="20" xr:uid="{00000000-0005-0000-0000-000009000000}"/>
    <cellStyle name="標準 3" xfId="7" xr:uid="{00000000-0005-0000-0000-00000A000000}"/>
    <cellStyle name="標準 3 2" xfId="21" xr:uid="{00000000-0005-0000-0000-00000B000000}"/>
    <cellStyle name="標準 4" xfId="8" xr:uid="{00000000-0005-0000-0000-00000C000000}"/>
    <cellStyle name="標準 5" xfId="9" xr:uid="{00000000-0005-0000-0000-00000D000000}"/>
    <cellStyle name="標準 5 2" xfId="10" xr:uid="{00000000-0005-0000-0000-00000E000000}"/>
    <cellStyle name="標準 5 3" xfId="11" xr:uid="{00000000-0005-0000-0000-00000F000000}"/>
    <cellStyle name="標準 5 4" xfId="12" xr:uid="{00000000-0005-0000-0000-000010000000}"/>
    <cellStyle name="標準 5 5" xfId="22" xr:uid="{00000000-0005-0000-0000-000011000000}"/>
    <cellStyle name="標準 6" xfId="13" xr:uid="{00000000-0005-0000-0000-000012000000}"/>
    <cellStyle name="標準 7" xfId="14" xr:uid="{00000000-0005-0000-0000-000013000000}"/>
    <cellStyle name="標準 8" xfId="15" xr:uid="{00000000-0005-0000-0000-000014000000}"/>
    <cellStyle name="標準 9" xfId="16" xr:uid="{00000000-0005-0000-0000-000015000000}"/>
    <cellStyle name="標準_Sheet1" xfId="17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45</xdr:row>
      <xdr:rowOff>19050</xdr:rowOff>
    </xdr:from>
    <xdr:to>
      <xdr:col>9</xdr:col>
      <xdr:colOff>428625</xdr:colOff>
      <xdr:row>48</xdr:row>
      <xdr:rowOff>114300</xdr:rowOff>
    </xdr:to>
    <xdr:sp macro="" textlink="">
      <xdr:nvSpPr>
        <xdr:cNvPr id="2" name="WordArt 8">
          <a:extLst>
            <a:ext uri="{FF2B5EF4-FFF2-40B4-BE49-F238E27FC236}">
              <a16:creationId xmlns:a16="http://schemas.microsoft.com/office/drawing/2014/main" id="{2435CF72-99E2-417E-A52B-6C2AE05450B1}"/>
            </a:ext>
          </a:extLst>
        </xdr:cNvPr>
        <xdr:cNvSpPr>
          <a:spLocks noChangeArrowheads="1" noChangeShapeType="1"/>
        </xdr:cNvSpPr>
      </xdr:nvSpPr>
      <xdr:spPr bwMode="auto">
        <a:xfrm>
          <a:off x="695325" y="7734300"/>
          <a:ext cx="59055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0584" tIns="41148" rIns="100584" bIns="0" anchor="t" upright="1"/>
        <a:lstStyle/>
        <a:p>
          <a:pPr algn="ctr" rtl="0">
            <a:defRPr sz="1000"/>
          </a:pPr>
          <a:r>
            <a:rPr lang="ja-JP" altLang="en-US" sz="3600" b="1" i="0" u="none" strike="noStrike" baseline="0">
              <a:solidFill>
                <a:srgbClr val="00B0F0"/>
              </a:solidFill>
              <a:latin typeface="HG丸ｺﾞｼｯｸM-PRO"/>
              <a:ea typeface="HG丸ｺﾞｼｯｸM-PRO"/>
            </a:rPr>
            <a:t>主催：旭</a:t>
          </a:r>
          <a:r>
            <a:rPr lang="en-US" altLang="ja-JP" sz="3600" b="1" i="0" u="none" strike="noStrike" baseline="0">
              <a:solidFill>
                <a:srgbClr val="00B0F0"/>
              </a:solidFill>
              <a:latin typeface="HG丸ｺﾞｼｯｸM-PRO"/>
              <a:ea typeface="HG丸ｺﾞｼｯｸM-PRO"/>
            </a:rPr>
            <a:t>FC</a:t>
          </a:r>
          <a:r>
            <a:rPr lang="ja-JP" altLang="en-US" sz="3600" b="1" i="0" u="none" strike="noStrike" baseline="0">
              <a:solidFill>
                <a:srgbClr val="00B0F0"/>
              </a:solidFill>
              <a:latin typeface="HG丸ｺﾞｼｯｸM-PRO"/>
              <a:ea typeface="HG丸ｺﾞｼｯｸM-PRO"/>
            </a:rPr>
            <a:t>ジュニア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7343775" cy="3257550"/>
    <xdr:sp macro="" textlink="">
      <xdr:nvSpPr>
        <xdr:cNvPr id="3" name="正方形/長方形 1">
          <a:extLst>
            <a:ext uri="{FF2B5EF4-FFF2-40B4-BE49-F238E27FC236}">
              <a16:creationId xmlns:a16="http://schemas.microsoft.com/office/drawing/2014/main" id="{88C88791-309A-412D-B6D6-AE2CC4EC5F9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343775" cy="325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19456" tIns="86868" rIns="219456" bIns="0" anchor="t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 rtl="0">
            <a:lnSpc>
              <a:spcPts val="10000"/>
            </a:lnSpc>
            <a:defRPr sz="1000"/>
          </a:pPr>
          <a:r>
            <a:rPr lang="ja-JP" altLang="en-US" sz="9200" b="1" i="0" u="none" strike="noStrike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ひまわりリーグ</a:t>
          </a:r>
          <a:r>
            <a:rPr lang="en-US" altLang="ja-JP" sz="9200" b="1" i="0" u="none" strike="noStrike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U-11</a:t>
          </a:r>
          <a:endParaRPr lang="ja-JP" altLang="en-US" sz="9200" b="1" i="0" u="none" strike="noStrike" cap="none" spc="50" baseline="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oneCellAnchor>
  <xdr:oneCellAnchor>
    <xdr:from>
      <xdr:col>1</xdr:col>
      <xdr:colOff>476250</xdr:colOff>
      <xdr:row>15</xdr:row>
      <xdr:rowOff>19050</xdr:rowOff>
    </xdr:from>
    <xdr:ext cx="5314950" cy="847725"/>
    <xdr:sp macro="" textlink="">
      <xdr:nvSpPr>
        <xdr:cNvPr id="4" name="正方形/長方形 10">
          <a:extLst>
            <a:ext uri="{FF2B5EF4-FFF2-40B4-BE49-F238E27FC236}">
              <a16:creationId xmlns:a16="http://schemas.microsoft.com/office/drawing/2014/main" id="{7B9E9865-0C74-4652-9EE1-0D50B4E811A7}"/>
            </a:ext>
          </a:extLst>
        </xdr:cNvPr>
        <xdr:cNvSpPr>
          <a:spLocks noChangeArrowheads="1"/>
        </xdr:cNvSpPr>
      </xdr:nvSpPr>
      <xdr:spPr bwMode="auto">
        <a:xfrm>
          <a:off x="1162050" y="2590800"/>
          <a:ext cx="53149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32004" rIns="54864" bIns="0" anchor="t"/>
        <a:lstStyle/>
        <a:p>
          <a:pPr algn="ctr" rtl="0">
            <a:defRPr sz="1000"/>
          </a:pPr>
          <a:r>
            <a:rPr lang="ja-JP" altLang="en-US" sz="2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r>
            <a:rPr lang="en-US" altLang="ja-JP" sz="2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nd</a:t>
          </a:r>
          <a:r>
            <a:rPr lang="ja-JP" altLang="en-US" sz="2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4800" b="1" i="0" u="none" strike="noStrike" baseline="0">
              <a:solidFill>
                <a:srgbClr val="000000"/>
              </a:solidFill>
              <a:latin typeface="Calibri"/>
              <a:ea typeface="ＭＳ Ｐゴシック"/>
              <a:cs typeface="Calibri"/>
            </a:rPr>
            <a:t>20</a:t>
          </a:r>
          <a:r>
            <a:rPr lang="en-US" altLang="ja-JP" sz="4800" b="1" i="0" u="none" strike="noStrike" baseline="0">
              <a:solidFill>
                <a:srgbClr val="000000"/>
              </a:solidFill>
              <a:latin typeface="Calibri"/>
              <a:ea typeface="ＭＳ Ｐゴシック"/>
              <a:cs typeface="Calibri"/>
            </a:rPr>
            <a:t>24</a:t>
          </a:r>
        </a:p>
        <a:p>
          <a:pPr algn="ctr" rtl="0">
            <a:defRPr sz="1000"/>
          </a:pPr>
          <a:r>
            <a:rPr lang="en-US" altLang="ja-JP" sz="4800" b="1" i="0" u="none" strike="noStrike" baseline="0">
              <a:solidFill>
                <a:srgbClr val="000000"/>
              </a:solidFill>
              <a:latin typeface="Calibri"/>
              <a:ea typeface="ＭＳ Ｐゴシック"/>
              <a:cs typeface="Calibri"/>
            </a:rPr>
            <a:t> </a:t>
          </a:r>
          <a:endParaRPr lang="ja-JP" altLang="en-US" sz="48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oneCellAnchor>
  <xdr:twoCellAnchor>
    <xdr:from>
      <xdr:col>2</xdr:col>
      <xdr:colOff>714375</xdr:colOff>
      <xdr:row>20</xdr:row>
      <xdr:rowOff>47625</xdr:rowOff>
    </xdr:from>
    <xdr:to>
      <xdr:col>7</xdr:col>
      <xdr:colOff>342900</xdr:colOff>
      <xdr:row>37</xdr:row>
      <xdr:rowOff>19050</xdr:rowOff>
    </xdr:to>
    <xdr:pic>
      <xdr:nvPicPr>
        <xdr:cNvPr id="5" name="Picture 3" descr="asahilogo001">
          <a:extLst>
            <a:ext uri="{FF2B5EF4-FFF2-40B4-BE49-F238E27FC236}">
              <a16:creationId xmlns:a16="http://schemas.microsoft.com/office/drawing/2014/main" id="{25836253-C4D3-4B66-AA5B-6C65480D5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476625"/>
          <a:ext cx="3086100" cy="288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D2B14-0B39-43F0-BE5E-51F5B5FB870A}">
  <dimension ref="A19:I45"/>
  <sheetViews>
    <sheetView tabSelected="1" workbookViewId="0">
      <selection activeCell="E41" sqref="E41:G41"/>
    </sheetView>
  </sheetViews>
  <sheetFormatPr defaultRowHeight="13.5" x14ac:dyDescent="0.15"/>
  <cols>
    <col min="1" max="2" width="9" style="196"/>
    <col min="3" max="3" width="10.5" style="196" bestFit="1" customWidth="1"/>
    <col min="4" max="10" width="9" style="196"/>
    <col min="11" max="11" width="6.625" style="196" customWidth="1"/>
    <col min="12" max="16384" width="9" style="196"/>
  </cols>
  <sheetData>
    <row r="19" spans="9:9" x14ac:dyDescent="0.15">
      <c r="I19" s="200"/>
    </row>
    <row r="20" spans="9:9" x14ac:dyDescent="0.15">
      <c r="I20" s="198"/>
    </row>
    <row r="40" spans="1:8" ht="39.950000000000003" customHeight="1" x14ac:dyDescent="0.15">
      <c r="C40" s="208" t="s">
        <v>97</v>
      </c>
      <c r="D40" s="209"/>
      <c r="E40" s="210">
        <v>45340</v>
      </c>
      <c r="F40" s="211"/>
      <c r="G40" s="211"/>
      <c r="H40" s="199" t="s">
        <v>181</v>
      </c>
    </row>
    <row r="41" spans="1:8" ht="39.950000000000003" customHeight="1" x14ac:dyDescent="0.15">
      <c r="A41" s="134"/>
      <c r="B41" s="58"/>
      <c r="C41" s="208" t="s">
        <v>138</v>
      </c>
      <c r="D41" s="209"/>
      <c r="E41" s="212" t="s">
        <v>146</v>
      </c>
      <c r="F41" s="213"/>
      <c r="G41" s="214"/>
      <c r="H41" s="133"/>
    </row>
    <row r="42" spans="1:8" ht="39.950000000000003" customHeight="1" x14ac:dyDescent="0.15">
      <c r="A42" s="134"/>
      <c r="B42" s="58"/>
      <c r="C42" s="208" t="s">
        <v>98</v>
      </c>
      <c r="D42" s="209"/>
      <c r="E42" s="212" t="s">
        <v>149</v>
      </c>
      <c r="F42" s="213"/>
      <c r="G42" s="214"/>
      <c r="H42" s="211"/>
    </row>
    <row r="43" spans="1:8" x14ac:dyDescent="0.15">
      <c r="E43" s="198"/>
    </row>
    <row r="44" spans="1:8" x14ac:dyDescent="0.15">
      <c r="G44" s="194"/>
    </row>
    <row r="45" spans="1:8" x14ac:dyDescent="0.15">
      <c r="G45" s="27"/>
    </row>
  </sheetData>
  <mergeCells count="6">
    <mergeCell ref="C40:D40"/>
    <mergeCell ref="E40:G40"/>
    <mergeCell ref="C42:D42"/>
    <mergeCell ref="C41:D41"/>
    <mergeCell ref="E41:G41"/>
    <mergeCell ref="E42:H42"/>
  </mergeCells>
  <phoneticPr fontId="3"/>
  <printOptions horizontalCentered="1" verticalCentered="1"/>
  <pageMargins left="0.19685039370078741" right="0" top="0.98425196850393704" bottom="0.98425196850393704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59"/>
  <sheetViews>
    <sheetView topLeftCell="A9" workbookViewId="0">
      <selection activeCell="F25" sqref="F25"/>
    </sheetView>
  </sheetViews>
  <sheetFormatPr defaultRowHeight="13.5" x14ac:dyDescent="0.15"/>
  <cols>
    <col min="1" max="5" width="2.625" style="31" customWidth="1"/>
    <col min="6" max="6" width="3.25" style="31" customWidth="1"/>
    <col min="7" max="7" width="3" style="31" customWidth="1"/>
    <col min="8" max="13" width="2.625" style="31" customWidth="1"/>
    <col min="14" max="14" width="10.375" style="31" customWidth="1"/>
    <col min="15" max="32" width="2.625" style="31" customWidth="1"/>
    <col min="33" max="33" width="2.375" style="31" customWidth="1"/>
    <col min="34" max="34" width="9" style="31" hidden="1" customWidth="1"/>
    <col min="35" max="35" width="0" style="31" hidden="1" customWidth="1"/>
    <col min="36" max="36" width="9" style="31" hidden="1" customWidth="1"/>
    <col min="37" max="16384" width="9" style="31"/>
  </cols>
  <sheetData>
    <row r="1" spans="1:43" x14ac:dyDescent="0.15">
      <c r="A1" s="222" t="str">
        <f>ﾃﾞｰﾀﾃｰﾌﾞﾙ!C1</f>
        <v>ひまわりリーグ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</row>
    <row r="2" spans="1:43" x14ac:dyDescent="0.15">
      <c r="A2" s="222"/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</row>
    <row r="3" spans="1:43" x14ac:dyDescent="0.15">
      <c r="A3" s="222"/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</row>
    <row r="4" spans="1:43" x14ac:dyDescent="0.15">
      <c r="A4" s="40"/>
      <c r="B4" s="223" t="s">
        <v>20</v>
      </c>
      <c r="C4" s="223"/>
      <c r="D4" s="224" t="s">
        <v>19</v>
      </c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</row>
    <row r="5" spans="1:43" x14ac:dyDescent="0.15">
      <c r="A5" s="40"/>
      <c r="B5" s="223"/>
      <c r="C5" s="223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</row>
    <row r="6" spans="1:43" x14ac:dyDescent="0.15">
      <c r="A6" s="40"/>
      <c r="B6" s="223"/>
      <c r="C6" s="223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</row>
    <row r="7" spans="1:43" x14ac:dyDescent="0.15">
      <c r="A7" s="40"/>
      <c r="B7" s="223"/>
      <c r="C7" s="223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4"/>
      <c r="T7" s="224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</row>
    <row r="8" spans="1:43" x14ac:dyDescent="0.15">
      <c r="A8" s="215" t="s">
        <v>46</v>
      </c>
      <c r="B8" s="216" t="s">
        <v>45</v>
      </c>
      <c r="C8" s="216"/>
      <c r="D8" s="216"/>
      <c r="E8" s="216"/>
      <c r="F8" s="52" t="s">
        <v>44</v>
      </c>
      <c r="G8" s="45"/>
      <c r="H8" s="45"/>
      <c r="I8" s="45"/>
      <c r="J8" s="45"/>
      <c r="K8" s="45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</row>
    <row r="9" spans="1:43" ht="13.5" customHeight="1" x14ac:dyDescent="0.15">
      <c r="A9" s="215"/>
      <c r="B9" s="216"/>
      <c r="C9" s="216"/>
      <c r="D9" s="216"/>
      <c r="E9" s="216"/>
      <c r="F9" s="51" t="s">
        <v>43</v>
      </c>
      <c r="G9" s="45"/>
      <c r="H9" s="45"/>
      <c r="I9" s="45"/>
      <c r="J9" s="45"/>
      <c r="K9" s="45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</row>
    <row r="10" spans="1:43" ht="13.5" customHeight="1" x14ac:dyDescent="0.15">
      <c r="A10" s="43"/>
      <c r="B10" s="48"/>
      <c r="C10" s="48"/>
      <c r="D10" s="48"/>
      <c r="E10" s="48"/>
      <c r="F10" s="51"/>
      <c r="G10" s="45"/>
      <c r="H10" s="45"/>
      <c r="I10" s="45"/>
      <c r="J10" s="45"/>
      <c r="K10" s="45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</row>
    <row r="11" spans="1:43" x14ac:dyDescent="0.15">
      <c r="A11" s="215" t="s">
        <v>42</v>
      </c>
      <c r="B11" s="216" t="s">
        <v>41</v>
      </c>
      <c r="C11" s="216"/>
      <c r="D11" s="216"/>
      <c r="E11" s="216"/>
      <c r="F11" s="220">
        <f>ﾃﾞｰﾀﾃｰﾌﾞﾙ!C2</f>
        <v>45340</v>
      </c>
      <c r="G11" s="220"/>
      <c r="H11" s="220"/>
      <c r="I11" s="220"/>
      <c r="J11" s="220"/>
      <c r="K11" s="220"/>
      <c r="L11" s="221">
        <f>WEEKDAY(F11,1)</f>
        <v>1</v>
      </c>
      <c r="M11" s="221"/>
      <c r="N11" s="101"/>
      <c r="O11" s="101"/>
      <c r="P11" s="101"/>
      <c r="Q11" s="101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</row>
    <row r="12" spans="1:43" x14ac:dyDescent="0.15">
      <c r="A12" s="215"/>
      <c r="B12" s="216"/>
      <c r="C12" s="216"/>
      <c r="D12" s="216"/>
      <c r="E12" s="216"/>
      <c r="F12" s="220"/>
      <c r="G12" s="220"/>
      <c r="H12" s="220"/>
      <c r="I12" s="220"/>
      <c r="J12" s="220"/>
      <c r="K12" s="220"/>
      <c r="L12" s="221"/>
      <c r="M12" s="221"/>
      <c r="N12" s="101"/>
      <c r="O12" s="101"/>
      <c r="P12" s="101"/>
      <c r="Q12" s="101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</row>
    <row r="13" spans="1:43" ht="26.1" customHeight="1" x14ac:dyDescent="0.15">
      <c r="A13" s="43" t="s">
        <v>40</v>
      </c>
      <c r="B13" s="216" t="s">
        <v>39</v>
      </c>
      <c r="C13" s="216"/>
      <c r="D13" s="216"/>
      <c r="E13" s="216"/>
      <c r="F13" s="219" t="str">
        <f>ﾃﾞｰﾀﾃｰﾌﾞﾙ!C3</f>
        <v>下東条コミセンG</v>
      </c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I13" s="30"/>
      <c r="AJ13" s="29"/>
      <c r="AK13" s="29"/>
      <c r="AL13" s="29"/>
      <c r="AM13" s="29"/>
      <c r="AN13" s="29"/>
      <c r="AO13" s="29"/>
      <c r="AP13" s="29"/>
      <c r="AQ13" s="29"/>
    </row>
    <row r="14" spans="1:43" ht="17.25" x14ac:dyDescent="0.2">
      <c r="A14" s="43"/>
      <c r="B14" s="48"/>
      <c r="C14" s="48"/>
      <c r="D14" s="48"/>
      <c r="E14" s="48"/>
      <c r="F14" s="225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I14" s="28"/>
      <c r="AJ14" s="28"/>
      <c r="AK14" s="28"/>
      <c r="AL14" s="28"/>
      <c r="AM14" s="28"/>
      <c r="AN14" s="29"/>
      <c r="AO14" s="28"/>
      <c r="AP14" s="28"/>
      <c r="AQ14" s="28"/>
    </row>
    <row r="15" spans="1:43" x14ac:dyDescent="0.15">
      <c r="A15" s="215" t="s">
        <v>38</v>
      </c>
      <c r="B15" s="216" t="s">
        <v>37</v>
      </c>
      <c r="C15" s="216"/>
      <c r="D15" s="216"/>
      <c r="E15" s="216"/>
      <c r="F15" s="216" t="str">
        <f>ﾃﾞｰﾀﾃｰﾌﾞﾙ!C4</f>
        <v>U-11</v>
      </c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</row>
    <row r="16" spans="1:43" x14ac:dyDescent="0.15">
      <c r="A16" s="215"/>
      <c r="B16" s="216"/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</row>
    <row r="17" spans="1:33" x14ac:dyDescent="0.15">
      <c r="A17" s="215" t="s">
        <v>36</v>
      </c>
      <c r="B17" s="216" t="s">
        <v>35</v>
      </c>
      <c r="C17" s="216"/>
      <c r="D17" s="216"/>
      <c r="E17" s="216"/>
      <c r="F17" s="218" t="s">
        <v>154</v>
      </c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218"/>
      <c r="Y17" s="218"/>
      <c r="Z17" s="40"/>
      <c r="AA17" s="40"/>
      <c r="AB17" s="40"/>
      <c r="AC17" s="40"/>
      <c r="AD17" s="40"/>
      <c r="AE17" s="40"/>
      <c r="AF17" s="40"/>
      <c r="AG17" s="40"/>
    </row>
    <row r="18" spans="1:33" x14ac:dyDescent="0.15">
      <c r="A18" s="215"/>
      <c r="B18" s="216"/>
      <c r="C18" s="216"/>
      <c r="D18" s="216"/>
      <c r="E18" s="216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8"/>
      <c r="X18" s="218"/>
      <c r="Y18" s="218"/>
      <c r="Z18" s="40"/>
      <c r="AA18" s="40"/>
      <c r="AB18" s="40"/>
      <c r="AC18" s="40"/>
      <c r="AD18" s="40"/>
      <c r="AE18" s="40"/>
      <c r="AF18" s="40"/>
      <c r="AG18" s="40"/>
    </row>
    <row r="19" spans="1:33" x14ac:dyDescent="0.15">
      <c r="A19" s="215" t="s">
        <v>34</v>
      </c>
      <c r="B19" s="224" t="s">
        <v>33</v>
      </c>
      <c r="C19" s="224"/>
      <c r="D19" s="224"/>
      <c r="E19" s="224"/>
      <c r="F19" s="49" t="s">
        <v>32</v>
      </c>
      <c r="G19" s="49"/>
      <c r="H19" s="49"/>
      <c r="I19" s="49"/>
      <c r="J19" s="48"/>
      <c r="K19" s="48"/>
      <c r="L19" s="48"/>
      <c r="M19" s="45"/>
      <c r="N19" s="45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</row>
    <row r="20" spans="1:33" x14ac:dyDescent="0.15">
      <c r="A20" s="215"/>
      <c r="B20" s="224"/>
      <c r="C20" s="224"/>
      <c r="D20" s="224"/>
      <c r="E20" s="224"/>
      <c r="F20" s="48"/>
      <c r="G20" s="48"/>
      <c r="H20" s="48"/>
      <c r="I20" s="48"/>
      <c r="J20" s="48"/>
      <c r="K20" s="48"/>
      <c r="L20" s="48"/>
      <c r="M20" s="45"/>
      <c r="N20" s="45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</row>
    <row r="21" spans="1:33" x14ac:dyDescent="0.15">
      <c r="A21" s="40"/>
      <c r="B21" s="40"/>
      <c r="C21" s="40"/>
      <c r="D21" s="40"/>
      <c r="E21" s="40"/>
      <c r="F21" s="48" t="s">
        <v>145</v>
      </c>
      <c r="G21" s="40"/>
      <c r="H21" s="40"/>
      <c r="I21" s="48"/>
      <c r="J21" s="48"/>
      <c r="K21" s="48"/>
      <c r="L21" s="48"/>
      <c r="M21" s="45"/>
      <c r="N21" s="45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</row>
    <row r="22" spans="1:33" x14ac:dyDescent="0.15">
      <c r="A22" s="40"/>
      <c r="B22" s="40"/>
      <c r="C22" s="40"/>
      <c r="D22" s="40"/>
      <c r="E22" s="40"/>
      <c r="F22" s="48" t="s">
        <v>52</v>
      </c>
      <c r="G22" s="40"/>
      <c r="H22" s="40"/>
      <c r="I22" s="48"/>
      <c r="J22" s="48"/>
      <c r="K22" s="48"/>
      <c r="L22" s="48"/>
      <c r="M22" s="45"/>
      <c r="N22" s="45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</row>
    <row r="23" spans="1:33" x14ac:dyDescent="0.15">
      <c r="A23" s="40"/>
      <c r="B23" s="40"/>
      <c r="C23" s="40"/>
      <c r="D23" s="40"/>
      <c r="E23" s="40"/>
      <c r="F23" s="48"/>
      <c r="G23" s="40"/>
      <c r="H23" s="40"/>
      <c r="I23" s="48"/>
      <c r="J23" s="48"/>
      <c r="K23" s="48"/>
      <c r="L23" s="48"/>
      <c r="M23" s="45"/>
      <c r="N23" s="45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</row>
    <row r="24" spans="1:33" x14ac:dyDescent="0.15">
      <c r="A24" s="40"/>
      <c r="B24" s="40"/>
      <c r="C24" s="40"/>
      <c r="D24" s="40"/>
      <c r="E24" s="40"/>
      <c r="F24" s="48" t="s">
        <v>81</v>
      </c>
      <c r="G24" s="40"/>
      <c r="H24" s="40"/>
      <c r="I24" s="48"/>
      <c r="J24" s="48"/>
      <c r="K24" s="48"/>
      <c r="L24" s="48"/>
      <c r="M24" s="45"/>
      <c r="N24" s="45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</row>
    <row r="25" spans="1:33" x14ac:dyDescent="0.15">
      <c r="A25" s="40"/>
      <c r="B25" s="40"/>
      <c r="C25" s="40"/>
      <c r="D25" s="40"/>
      <c r="E25" s="40"/>
      <c r="F25" s="44" t="s">
        <v>182</v>
      </c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</row>
    <row r="26" spans="1:33" x14ac:dyDescent="0.15">
      <c r="A26" s="40"/>
      <c r="B26" s="40"/>
      <c r="C26" s="40"/>
      <c r="D26" s="40"/>
      <c r="E26" s="40"/>
      <c r="F26" s="50" t="s">
        <v>31</v>
      </c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</row>
    <row r="27" spans="1:33" x14ac:dyDescent="0.15">
      <c r="A27" s="40"/>
      <c r="B27" s="40"/>
      <c r="C27" s="40"/>
      <c r="D27" s="40"/>
      <c r="E27" s="40"/>
      <c r="F27" s="47" t="s">
        <v>30</v>
      </c>
      <c r="G27" s="48"/>
      <c r="H27" s="48"/>
      <c r="I27" s="48"/>
      <c r="J27" s="48"/>
      <c r="K27" s="48"/>
      <c r="L27" s="49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</row>
    <row r="28" spans="1:33" x14ac:dyDescent="0.15">
      <c r="A28" s="40"/>
      <c r="B28" s="40"/>
      <c r="C28" s="40"/>
      <c r="D28" s="40"/>
      <c r="E28" s="40"/>
      <c r="F28" s="47" t="s">
        <v>29</v>
      </c>
      <c r="G28" s="48"/>
      <c r="H28" s="48"/>
      <c r="I28" s="48"/>
      <c r="J28" s="48"/>
      <c r="K28" s="48"/>
      <c r="L28" s="48"/>
      <c r="M28" s="45"/>
      <c r="N28" s="45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</row>
    <row r="29" spans="1:33" x14ac:dyDescent="0.15">
      <c r="A29" s="40"/>
      <c r="B29" s="40"/>
      <c r="C29" s="40"/>
      <c r="D29" s="45"/>
      <c r="E29" s="45"/>
      <c r="F29" s="47" t="s">
        <v>28</v>
      </c>
      <c r="G29" s="46"/>
      <c r="H29" s="46"/>
      <c r="I29" s="45"/>
      <c r="J29" s="45"/>
      <c r="K29" s="45"/>
      <c r="L29" s="45"/>
      <c r="M29" s="45"/>
      <c r="N29" s="45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</row>
    <row r="30" spans="1:33" x14ac:dyDescent="0.15">
      <c r="A30" s="40"/>
      <c r="B30" s="40"/>
      <c r="C30" s="40"/>
      <c r="D30" s="40"/>
      <c r="E30" s="40"/>
      <c r="F30" s="47" t="s">
        <v>27</v>
      </c>
      <c r="G30" s="46"/>
      <c r="H30" s="46"/>
      <c r="I30" s="45"/>
      <c r="J30" s="45"/>
      <c r="K30" s="45"/>
      <c r="L30" s="45"/>
      <c r="M30" s="45"/>
      <c r="N30" s="45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</row>
    <row r="31" spans="1:33" x14ac:dyDescent="0.15">
      <c r="A31" s="40"/>
      <c r="B31" s="40"/>
      <c r="C31" s="40"/>
      <c r="D31" s="40"/>
      <c r="E31" s="40"/>
      <c r="F31" s="63" t="s">
        <v>63</v>
      </c>
      <c r="G31" s="46"/>
      <c r="H31" s="46"/>
      <c r="I31" s="45"/>
      <c r="J31" s="45"/>
      <c r="K31" s="45"/>
      <c r="L31" s="45"/>
      <c r="M31" s="45"/>
      <c r="N31" s="45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</row>
    <row r="32" spans="1:33" x14ac:dyDescent="0.15">
      <c r="A32" s="40"/>
      <c r="B32" s="40"/>
      <c r="C32" s="40"/>
      <c r="D32" s="40"/>
      <c r="E32" s="40"/>
      <c r="F32" s="63"/>
      <c r="G32" s="45" t="s">
        <v>64</v>
      </c>
      <c r="H32" s="46"/>
      <c r="I32" s="45"/>
      <c r="J32" s="45"/>
      <c r="K32" s="45"/>
      <c r="L32" s="45"/>
      <c r="M32" s="45"/>
      <c r="N32" s="45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</row>
    <row r="33" spans="1:38" x14ac:dyDescent="0.15">
      <c r="A33" s="40"/>
      <c r="B33" s="40"/>
      <c r="C33" s="40"/>
      <c r="D33" s="40"/>
      <c r="E33" s="40"/>
      <c r="F33" s="44" t="s">
        <v>155</v>
      </c>
      <c r="G33" s="46"/>
      <c r="H33" s="46"/>
      <c r="I33" s="40"/>
      <c r="J33" s="40"/>
      <c r="K33" s="40"/>
      <c r="L33" s="45"/>
      <c r="M33" s="45"/>
      <c r="N33" s="45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</row>
    <row r="34" spans="1:38" x14ac:dyDescent="0.15">
      <c r="A34" s="40"/>
      <c r="B34" s="40"/>
      <c r="C34" s="40"/>
      <c r="D34" s="40"/>
      <c r="E34" s="40"/>
      <c r="F34" s="44"/>
      <c r="G34" s="46"/>
      <c r="H34" s="46"/>
      <c r="I34" s="40"/>
      <c r="J34" s="40"/>
      <c r="K34" s="40"/>
      <c r="L34" s="45"/>
      <c r="M34" s="45"/>
      <c r="N34" s="45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</row>
    <row r="35" spans="1:38" x14ac:dyDescent="0.15">
      <c r="A35" s="40"/>
      <c r="B35" s="40"/>
      <c r="C35" s="40"/>
      <c r="D35" s="45"/>
      <c r="E35" s="45"/>
      <c r="F35" s="44"/>
      <c r="G35" s="46"/>
      <c r="H35" s="46"/>
      <c r="I35" s="40"/>
      <c r="J35" s="40"/>
      <c r="K35" s="40"/>
      <c r="L35" s="45"/>
      <c r="M35" s="45"/>
      <c r="N35" s="45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</row>
    <row r="36" spans="1:38" x14ac:dyDescent="0.15">
      <c r="A36" s="215" t="s">
        <v>26</v>
      </c>
      <c r="B36" s="224" t="s">
        <v>25</v>
      </c>
      <c r="C36" s="224"/>
      <c r="D36" s="224"/>
      <c r="E36" s="224"/>
      <c r="F36" s="40" t="s">
        <v>24</v>
      </c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</row>
    <row r="37" spans="1:38" x14ac:dyDescent="0.15">
      <c r="A37" s="215"/>
      <c r="B37" s="224"/>
      <c r="C37" s="224"/>
      <c r="D37" s="224"/>
      <c r="E37" s="224"/>
      <c r="F37" s="44" t="s">
        <v>23</v>
      </c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</row>
    <row r="38" spans="1:38" x14ac:dyDescent="0.15">
      <c r="A38" s="40"/>
      <c r="B38" s="40"/>
      <c r="C38" s="40"/>
      <c r="D38" s="40"/>
      <c r="E38" s="40"/>
      <c r="F38" s="44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31" t="s">
        <v>53</v>
      </c>
    </row>
    <row r="39" spans="1:38" x14ac:dyDescent="0.15">
      <c r="A39" s="40"/>
      <c r="B39" s="40"/>
      <c r="C39" s="40"/>
      <c r="D39" s="40"/>
      <c r="E39" s="40"/>
      <c r="F39" s="44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53">
        <v>41489</v>
      </c>
      <c r="AI39" s="53">
        <v>41490</v>
      </c>
    </row>
    <row r="40" spans="1:38" x14ac:dyDescent="0.15">
      <c r="A40" s="215" t="s">
        <v>22</v>
      </c>
      <c r="B40" s="223" t="s">
        <v>21</v>
      </c>
      <c r="C40" s="223"/>
      <c r="D40" s="223"/>
      <c r="E40" s="223"/>
      <c r="F40" s="41">
        <v>1</v>
      </c>
      <c r="G40" s="217" t="str">
        <f>ﾃﾞｰﾀﾃｰﾌﾞﾙ!J8</f>
        <v>M.SERIOFC</v>
      </c>
      <c r="H40" s="211"/>
      <c r="I40" s="211"/>
      <c r="J40" s="211"/>
      <c r="K40" s="211"/>
      <c r="L40" s="211"/>
      <c r="M40" s="211"/>
      <c r="N40" s="102" t="str">
        <f>ﾃﾞｰﾀﾃｰﾌﾞﾙ!I8</f>
        <v>北播磨</v>
      </c>
      <c r="O40" s="103"/>
      <c r="P40" s="103"/>
      <c r="Q40" s="103"/>
      <c r="R40" s="103"/>
      <c r="S40" s="103"/>
      <c r="T40" s="103"/>
      <c r="AE40" s="40"/>
      <c r="AI40" s="31">
        <f>COUNTIF(ﾀｲﾑｽｹｼﾞｭｰﾙ!$D$7:$O$19,G49)</f>
        <v>3</v>
      </c>
      <c r="AJ40" s="31" t="e">
        <f>COUNTIF(#REF!,#REF!)</f>
        <v>#REF!</v>
      </c>
      <c r="AK40" s="95"/>
      <c r="AL40" s="96"/>
    </row>
    <row r="41" spans="1:38" x14ac:dyDescent="0.15">
      <c r="A41" s="215"/>
      <c r="B41" s="223"/>
      <c r="C41" s="223"/>
      <c r="D41" s="223"/>
      <c r="E41" s="223"/>
      <c r="F41" s="41">
        <v>2</v>
      </c>
      <c r="G41" s="217" t="str">
        <f>ﾃﾞｰﾀﾃｰﾌﾞﾙ!J9</f>
        <v>西脇FC</v>
      </c>
      <c r="H41" s="211"/>
      <c r="I41" s="211"/>
      <c r="J41" s="211"/>
      <c r="K41" s="211"/>
      <c r="L41" s="211"/>
      <c r="M41" s="211"/>
      <c r="N41" s="102" t="str">
        <f>ﾃﾞｰﾀﾃｰﾌﾞﾙ!I9</f>
        <v>北播磨</v>
      </c>
      <c r="O41" s="40"/>
      <c r="P41" s="40"/>
      <c r="Q41" s="40"/>
      <c r="AE41" s="40"/>
      <c r="AI41" s="31">
        <f>COUNTIF(ﾀｲﾑｽｹｼﾞｭｰﾙ!$D$7:$O$19,G41)</f>
        <v>2</v>
      </c>
      <c r="AJ41" s="31" t="e">
        <f>COUNTIF(#REF!,#REF!)</f>
        <v>#REF!</v>
      </c>
      <c r="AK41" s="95"/>
      <c r="AL41" s="96"/>
    </row>
    <row r="42" spans="1:38" ht="17.25" x14ac:dyDescent="0.15">
      <c r="B42" s="42" t="str">
        <f>ﾃﾞｰﾀﾃｰﾌﾞﾙ!C4</f>
        <v>U-11</v>
      </c>
      <c r="C42" s="42"/>
      <c r="D42" s="42"/>
      <c r="F42" s="41">
        <v>3</v>
      </c>
      <c r="G42" s="217" t="str">
        <f>ﾃﾞｰﾀﾃｰﾌﾞﾙ!J10</f>
        <v>末広FC</v>
      </c>
      <c r="H42" s="211"/>
      <c r="I42" s="211"/>
      <c r="J42" s="211"/>
      <c r="K42" s="211"/>
      <c r="L42" s="211"/>
      <c r="M42" s="211"/>
      <c r="N42" s="102" t="str">
        <f>ﾃﾞｰﾀﾃｰﾌﾞﾙ!I10</f>
        <v>北摂</v>
      </c>
      <c r="AI42" s="31">
        <f>COUNTIF(ﾀｲﾑｽｹｼﾞｭｰﾙ!$D$7:$O$19,G45)</f>
        <v>2</v>
      </c>
      <c r="AJ42" s="31" t="e">
        <f>COUNTIF(#REF!,#REF!)</f>
        <v>#REF!</v>
      </c>
      <c r="AK42" s="95"/>
      <c r="AL42" s="96"/>
    </row>
    <row r="43" spans="1:38" x14ac:dyDescent="0.15">
      <c r="F43" s="41">
        <v>4</v>
      </c>
      <c r="G43" s="217" t="str">
        <f>ﾃﾞｰﾀﾃｰﾌﾞﾙ!J11</f>
        <v>成人RSC</v>
      </c>
      <c r="H43" s="211"/>
      <c r="I43" s="211"/>
      <c r="J43" s="211"/>
      <c r="K43" s="211"/>
      <c r="L43" s="211"/>
      <c r="M43" s="211"/>
      <c r="N43" s="102" t="str">
        <f>ﾃﾞｰﾀﾃｰﾌﾞﾙ!I11</f>
        <v>京都</v>
      </c>
      <c r="O43" s="40"/>
      <c r="P43" s="40"/>
      <c r="Q43" s="40"/>
      <c r="T43" s="40"/>
      <c r="AI43" s="31">
        <f>COUNTIF(ﾀｲﾑｽｹｼﾞｭｰﾙ!$D$7:$O$19,G43)</f>
        <v>3</v>
      </c>
      <c r="AJ43" s="31" t="e">
        <f>COUNTIF(#REF!,#REF!)</f>
        <v>#REF!</v>
      </c>
      <c r="AK43" s="95"/>
      <c r="AL43" s="96"/>
    </row>
    <row r="44" spans="1:38" x14ac:dyDescent="0.15">
      <c r="F44" s="41">
        <v>5</v>
      </c>
      <c r="G44" s="217" t="str">
        <f>ﾃﾞｰﾀﾃｰﾌﾞﾙ!J12</f>
        <v>成人YSC</v>
      </c>
      <c r="H44" s="211"/>
      <c r="I44" s="211"/>
      <c r="J44" s="211"/>
      <c r="K44" s="211"/>
      <c r="L44" s="211"/>
      <c r="M44" s="211"/>
      <c r="N44" s="102" t="s">
        <v>180</v>
      </c>
      <c r="O44" s="40"/>
      <c r="P44" s="40"/>
      <c r="Q44" s="40"/>
      <c r="T44" s="40"/>
      <c r="AI44" s="31">
        <f>COUNTIF(ﾀｲﾑｽｹｼﾞｭｰﾙ!$D$7:$O$19,G44)</f>
        <v>3</v>
      </c>
      <c r="AJ44" s="31" t="e">
        <f>COUNTIF(#REF!,#REF!)</f>
        <v>#REF!</v>
      </c>
      <c r="AK44" s="95"/>
      <c r="AL44" s="96"/>
    </row>
    <row r="45" spans="1:38" x14ac:dyDescent="0.15">
      <c r="A45" s="40"/>
      <c r="B45" s="40"/>
      <c r="C45" s="40"/>
      <c r="D45" s="40"/>
      <c r="E45" s="40"/>
      <c r="F45" s="41">
        <v>6</v>
      </c>
      <c r="G45" s="217" t="str">
        <f>ﾃﾞｰﾀﾃｰﾌﾞﾙ!J13</f>
        <v>あかしあイレブン</v>
      </c>
      <c r="H45" s="211"/>
      <c r="I45" s="211"/>
      <c r="J45" s="211"/>
      <c r="K45" s="211"/>
      <c r="L45" s="211"/>
      <c r="M45" s="211"/>
      <c r="N45" s="102" t="str">
        <f>ﾃﾞｰﾀﾃｰﾌﾞﾙ!I13</f>
        <v>丹有</v>
      </c>
      <c r="P45" s="40"/>
      <c r="Q45" s="40"/>
      <c r="AI45" s="31">
        <f>COUNTIF(ﾀｲﾑｽｹｼﾞｭｰﾙ!$D$7:$O$19,G42)</f>
        <v>3</v>
      </c>
      <c r="AJ45" s="31" t="e">
        <f>COUNTIF(#REF!,#REF!)</f>
        <v>#REF!</v>
      </c>
      <c r="AK45" s="95"/>
      <c r="AL45" s="96"/>
    </row>
    <row r="46" spans="1:38" x14ac:dyDescent="0.15">
      <c r="F46" s="41">
        <v>7</v>
      </c>
      <c r="G46" s="217" t="str">
        <f>ﾃﾞｰﾀﾃｰﾌﾞﾙ!J14</f>
        <v>山田SC</v>
      </c>
      <c r="H46" s="211"/>
      <c r="I46" s="211"/>
      <c r="J46" s="211"/>
      <c r="K46" s="211"/>
      <c r="L46" s="211"/>
      <c r="M46" s="211"/>
      <c r="N46" s="102" t="str">
        <f>ﾃﾞｰﾀﾃｰﾌﾞﾙ!I14</f>
        <v>姫路</v>
      </c>
      <c r="O46" s="40"/>
      <c r="P46" s="40"/>
      <c r="Q46" s="40"/>
      <c r="AI46" s="31">
        <f>COUNTIF(ﾀｲﾑｽｹｼﾞｭｰﾙ!$D$7:$O$19,G46)</f>
        <v>2</v>
      </c>
      <c r="AJ46" s="31" t="e">
        <f>COUNTIF(#REF!,#REF!)</f>
        <v>#REF!</v>
      </c>
      <c r="AK46" s="95"/>
      <c r="AL46" s="96"/>
    </row>
    <row r="47" spans="1:38" x14ac:dyDescent="0.15">
      <c r="F47" s="41">
        <v>8</v>
      </c>
      <c r="G47" s="217" t="str">
        <f>ﾃﾞｰﾀﾃｰﾌﾞﾙ!J15</f>
        <v>篠山FC</v>
      </c>
      <c r="H47" s="211"/>
      <c r="I47" s="211"/>
      <c r="J47" s="211"/>
      <c r="K47" s="211"/>
      <c r="L47" s="211"/>
      <c r="M47" s="211"/>
      <c r="N47" s="102" t="str">
        <f>ﾃﾞｰﾀﾃｰﾌﾞﾙ!I15</f>
        <v>丹有</v>
      </c>
      <c r="Q47" s="40"/>
      <c r="AI47" s="31">
        <f>COUNTIF(ﾀｲﾑｽｹｼﾞｭｰﾙ!$D$7:$O$19,G47)</f>
        <v>2</v>
      </c>
      <c r="AJ47" s="31" t="e">
        <f>COUNTIF(#REF!,#REF!)</f>
        <v>#REF!</v>
      </c>
      <c r="AK47" s="95"/>
      <c r="AL47" s="96"/>
    </row>
    <row r="48" spans="1:38" x14ac:dyDescent="0.15">
      <c r="A48" s="40"/>
      <c r="B48" s="40"/>
      <c r="C48" s="40"/>
      <c r="E48" s="40"/>
      <c r="F48" s="41">
        <v>9</v>
      </c>
      <c r="G48" s="217" t="str">
        <f>ﾃﾞｰﾀﾃｰﾌﾞﾙ!J16</f>
        <v>フロールFC</v>
      </c>
      <c r="H48" s="211"/>
      <c r="I48" s="211"/>
      <c r="J48" s="211"/>
      <c r="K48" s="211"/>
      <c r="L48" s="211"/>
      <c r="M48" s="211"/>
      <c r="N48" s="102" t="str">
        <f>ﾃﾞｰﾀﾃｰﾌﾞﾙ!I16</f>
        <v>東播</v>
      </c>
      <c r="AI48" s="31">
        <f>COUNTIF(ﾀｲﾑｽｹｼﾞｭｰﾙ!$D$7:$O$19,G48)</f>
        <v>2</v>
      </c>
      <c r="AJ48" s="31" t="e">
        <f>COUNTIF(#REF!,#REF!)</f>
        <v>#REF!</v>
      </c>
      <c r="AK48" s="95"/>
      <c r="AL48" s="96"/>
    </row>
    <row r="49" spans="6:38" x14ac:dyDescent="0.15">
      <c r="F49" s="31">
        <v>10</v>
      </c>
      <c r="G49" s="217" t="str">
        <f>ﾃﾞｰﾀﾃｰﾌﾞﾙ!J17</f>
        <v>藤江KSC</v>
      </c>
      <c r="H49" s="211"/>
      <c r="I49" s="211"/>
      <c r="J49" s="211"/>
      <c r="K49" s="211"/>
      <c r="L49" s="211"/>
      <c r="M49" s="211"/>
      <c r="N49" s="102" t="str">
        <f>ﾃﾞｰﾀﾃｰﾌﾞﾙ!I17</f>
        <v>明石</v>
      </c>
      <c r="AE49" s="40"/>
      <c r="AI49" s="31">
        <f>COUNTIF(ﾀｲﾑｽｹｼﾞｭｰﾙ!$D$7:$O$19,G40)</f>
        <v>3</v>
      </c>
      <c r="AJ49" s="31" t="e">
        <f>COUNTIF(#REF!,#REF!)</f>
        <v>#REF!</v>
      </c>
      <c r="AK49" s="95"/>
      <c r="AL49" s="96"/>
    </row>
    <row r="50" spans="6:38" x14ac:dyDescent="0.15">
      <c r="F50" s="31">
        <v>11</v>
      </c>
      <c r="G50" s="217" t="str">
        <f>ﾃﾞｰﾀﾃｰﾌﾞﾙ!J18</f>
        <v>明石セントラル</v>
      </c>
      <c r="H50" s="211"/>
      <c r="I50" s="211"/>
      <c r="J50" s="211"/>
      <c r="K50" s="211"/>
      <c r="L50" s="211"/>
      <c r="M50" s="211"/>
      <c r="N50" s="102" t="str">
        <f>ﾃﾞｰﾀﾃｰﾌﾞﾙ!I18</f>
        <v>明石</v>
      </c>
      <c r="AE50" s="40"/>
      <c r="AI50" s="31">
        <f>COUNTIF(ﾀｲﾑｽｹｼﾞｭｰﾙ!$D$7:$O$19,G50)</f>
        <v>2</v>
      </c>
      <c r="AJ50" s="31" t="e">
        <f>COUNTIF(#REF!,#REF!)</f>
        <v>#REF!</v>
      </c>
      <c r="AK50" s="95"/>
      <c r="AL50" s="96"/>
    </row>
    <row r="51" spans="6:38" x14ac:dyDescent="0.15">
      <c r="F51" s="31">
        <v>12</v>
      </c>
      <c r="G51" s="217" t="str">
        <f>ﾃﾞｰﾀﾃｰﾌﾞﾙ!J19</f>
        <v>旭FCジュニア</v>
      </c>
      <c r="H51" s="211"/>
      <c r="I51" s="211"/>
      <c r="J51" s="211"/>
      <c r="K51" s="211"/>
      <c r="L51" s="211"/>
      <c r="M51" s="211"/>
      <c r="N51" s="102" t="str">
        <f>ﾃﾞｰﾀﾃｰﾌﾞﾙ!I19</f>
        <v>北播磨</v>
      </c>
      <c r="AE51" s="40"/>
      <c r="AI51" s="31">
        <f>COUNTIF(ﾀｲﾑｽｹｼﾞｭｰﾙ!$D$7:$O$19,G51)</f>
        <v>3</v>
      </c>
      <c r="AJ51" s="31" t="e">
        <f>COUNTIF(#REF!,#REF!)</f>
        <v>#REF!</v>
      </c>
      <c r="AK51" s="95"/>
      <c r="AL51" s="96"/>
    </row>
    <row r="53" spans="6:38" ht="14.25" thickBot="1" x14ac:dyDescent="0.2"/>
    <row r="54" spans="6:38" x14ac:dyDescent="0.15">
      <c r="G54" s="39"/>
      <c r="H54" s="38" t="s">
        <v>47</v>
      </c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7"/>
    </row>
    <row r="55" spans="6:38" x14ac:dyDescent="0.15">
      <c r="G55" s="36"/>
      <c r="H55" s="31" t="s">
        <v>140</v>
      </c>
      <c r="AC55" s="35"/>
    </row>
    <row r="56" spans="6:38" x14ac:dyDescent="0.15">
      <c r="G56" s="36"/>
      <c r="I56" s="31" t="s">
        <v>54</v>
      </c>
      <c r="AC56" s="35"/>
    </row>
    <row r="57" spans="6:38" x14ac:dyDescent="0.15">
      <c r="G57" s="36"/>
      <c r="H57" s="31" t="s">
        <v>48</v>
      </c>
      <c r="AC57" s="35"/>
    </row>
    <row r="58" spans="6:38" x14ac:dyDescent="0.15">
      <c r="G58" s="36"/>
      <c r="H58" s="31" t="s">
        <v>49</v>
      </c>
      <c r="AC58" s="35"/>
    </row>
    <row r="59" spans="6:38" ht="14.25" thickBot="1" x14ac:dyDescent="0.2">
      <c r="G59" s="34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2"/>
    </row>
  </sheetData>
  <mergeCells count="38">
    <mergeCell ref="B17:E18"/>
    <mergeCell ref="B40:E41"/>
    <mergeCell ref="F14:U14"/>
    <mergeCell ref="A36:A37"/>
    <mergeCell ref="B36:E37"/>
    <mergeCell ref="G40:M40"/>
    <mergeCell ref="G41:M41"/>
    <mergeCell ref="A19:A20"/>
    <mergeCell ref="A15:A16"/>
    <mergeCell ref="B15:E16"/>
    <mergeCell ref="B19:E20"/>
    <mergeCell ref="A40:A41"/>
    <mergeCell ref="A1:AG3"/>
    <mergeCell ref="B4:C5"/>
    <mergeCell ref="D4:T5"/>
    <mergeCell ref="B6:C7"/>
    <mergeCell ref="D6:T7"/>
    <mergeCell ref="F13:U13"/>
    <mergeCell ref="G50:M50"/>
    <mergeCell ref="F11:K12"/>
    <mergeCell ref="L11:M12"/>
    <mergeCell ref="G42:M42"/>
    <mergeCell ref="A8:A9"/>
    <mergeCell ref="B8:E9"/>
    <mergeCell ref="G43:M43"/>
    <mergeCell ref="G44:M44"/>
    <mergeCell ref="G51:M51"/>
    <mergeCell ref="G45:M45"/>
    <mergeCell ref="G46:M46"/>
    <mergeCell ref="G47:M47"/>
    <mergeCell ref="G48:M48"/>
    <mergeCell ref="G49:M49"/>
    <mergeCell ref="A11:A12"/>
    <mergeCell ref="B11:E12"/>
    <mergeCell ref="A17:A18"/>
    <mergeCell ref="F15:Q16"/>
    <mergeCell ref="F17:Y18"/>
    <mergeCell ref="B13:E13"/>
  </mergeCells>
  <phoneticPr fontId="3"/>
  <pageMargins left="0.70866141732283472" right="0" top="0.74803149606299213" bottom="0.74803149606299213" header="0.31496062992125984" footer="0.31496062992125984"/>
  <pageSetup paperSize="9" scale="97" orientation="portrait" horizontalDpi="4294967293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A58"/>
  <sheetViews>
    <sheetView topLeftCell="A39" workbookViewId="0">
      <selection activeCell="B17" sqref="B17"/>
    </sheetView>
  </sheetViews>
  <sheetFormatPr defaultRowHeight="13.5" x14ac:dyDescent="0.15"/>
  <cols>
    <col min="1" max="1" width="1.5" customWidth="1"/>
    <col min="2" max="2" width="25.625" customWidth="1"/>
    <col min="3" max="3" width="7.875" customWidth="1"/>
    <col min="4" max="19" width="6.625" customWidth="1"/>
    <col min="20" max="32" width="6.75" customWidth="1"/>
  </cols>
  <sheetData>
    <row r="2" spans="2:27" ht="21" x14ac:dyDescent="0.15">
      <c r="B2" s="238" t="str">
        <f>ﾃﾞｰﾀﾃｰﾌﾞﾙ!C1</f>
        <v>ひまわりリーグ</v>
      </c>
      <c r="C2" s="209"/>
      <c r="D2" s="209"/>
      <c r="E2" s="209"/>
      <c r="F2" s="209"/>
      <c r="G2" s="209"/>
      <c r="H2" s="209"/>
      <c r="I2" s="209"/>
      <c r="J2" s="209"/>
      <c r="K2" s="98" t="str">
        <f>ﾃﾞｰﾀﾃｰﾌﾞﾙ!C4</f>
        <v>U-11</v>
      </c>
      <c r="L2" s="5"/>
      <c r="M2" s="98" t="s">
        <v>82</v>
      </c>
      <c r="N2" s="5"/>
      <c r="O2" s="5"/>
      <c r="P2" s="5"/>
      <c r="Q2" s="5"/>
      <c r="R2" s="6"/>
      <c r="S2" s="6"/>
      <c r="T2" s="6"/>
      <c r="W2" s="98"/>
      <c r="X2" s="5"/>
      <c r="Y2" s="5"/>
      <c r="Z2" s="5"/>
      <c r="AA2" s="5"/>
    </row>
    <row r="3" spans="2:27" ht="14.25" thickBo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W3" s="6"/>
      <c r="X3" s="6"/>
      <c r="Y3" s="6"/>
      <c r="Z3" s="6"/>
      <c r="AA3" s="6"/>
    </row>
    <row r="4" spans="2:27" ht="27.95" customHeight="1" thickBot="1" x14ac:dyDescent="0.2">
      <c r="B4" s="14" t="s">
        <v>6</v>
      </c>
      <c r="C4" s="7" t="s">
        <v>11</v>
      </c>
      <c r="D4" s="15" t="str">
        <f>B5</f>
        <v>M.SERIOFC</v>
      </c>
      <c r="E4" s="15"/>
      <c r="F4" s="16"/>
      <c r="G4" s="15" t="str">
        <f>B6</f>
        <v>末広FC</v>
      </c>
      <c r="H4" s="15"/>
      <c r="I4" s="15"/>
      <c r="J4" s="17" t="str">
        <f>B7</f>
        <v>成人RSC</v>
      </c>
      <c r="K4" s="15"/>
      <c r="L4" s="16"/>
      <c r="M4" s="8" t="s">
        <v>0</v>
      </c>
      <c r="N4" s="9" t="s">
        <v>1</v>
      </c>
      <c r="O4" s="10" t="s">
        <v>2</v>
      </c>
      <c r="P4" s="11" t="s">
        <v>3</v>
      </c>
      <c r="Q4" s="12" t="s">
        <v>4</v>
      </c>
      <c r="R4" s="13"/>
      <c r="S4" s="13"/>
      <c r="T4" s="6"/>
      <c r="U4" s="128" t="s">
        <v>94</v>
      </c>
      <c r="V4" s="128" t="s">
        <v>95</v>
      </c>
      <c r="W4" s="129" t="s">
        <v>96</v>
      </c>
      <c r="X4" s="129"/>
      <c r="Y4" s="124"/>
      <c r="Z4" s="125"/>
      <c r="AA4" s="123"/>
    </row>
    <row r="5" spans="2:27" ht="27.95" customHeight="1" thickTop="1" x14ac:dyDescent="0.15">
      <c r="B5" s="77" t="str">
        <f>ﾃﾞｰﾀﾃｰﾌﾞﾙ!C8</f>
        <v>M.SERIOFC</v>
      </c>
      <c r="C5" s="88" t="str">
        <f>ﾃﾞｰﾀﾃｰﾌﾞﾙ!D8</f>
        <v>北播磨</v>
      </c>
      <c r="D5" s="110"/>
      <c r="E5" s="109" t="s">
        <v>16</v>
      </c>
      <c r="F5" s="107"/>
      <c r="G5" s="112" t="str">
        <f>ﾀｲﾑｽｹｼﾞｭｰﾙ!E7</f>
        <v>.</v>
      </c>
      <c r="H5" s="113" t="str">
        <f>IF(ISTEXT(G5),"",IF(G5&gt;=I5,IF(G5=I5,"△","○"),"●"))</f>
        <v/>
      </c>
      <c r="I5" s="114" t="str">
        <f>ﾀｲﾑｽｹｼﾞｭｰﾙ!G7</f>
        <v>.</v>
      </c>
      <c r="J5" s="55" t="str">
        <f>ﾀｲﾑｽｹｼﾞｭｰﾙ!E9</f>
        <v>.</v>
      </c>
      <c r="K5" s="57" t="str">
        <f>IF(ISTEXT(J5),"",IF(J5&gt;=L5,IF(J5=L5,"△","○"),"●"))</f>
        <v/>
      </c>
      <c r="L5" s="54" t="str">
        <f xml:space="preserve"> ﾀｲﾑｽｹｼﾞｭｰﾙ!G9</f>
        <v>.</v>
      </c>
      <c r="M5" s="19"/>
      <c r="N5" s="20"/>
      <c r="O5" s="20"/>
      <c r="P5" s="21"/>
      <c r="Q5" s="18"/>
      <c r="R5" s="6"/>
      <c r="S5" s="6"/>
      <c r="T5" s="6"/>
      <c r="U5" s="131">
        <f>COUNTIF(D5:L5,"○")</f>
        <v>0</v>
      </c>
      <c r="V5" s="131">
        <f>COUNTIF(D5:L5,"△")</f>
        <v>0</v>
      </c>
      <c r="W5" s="131">
        <f>(U5*3)+V5</f>
        <v>0</v>
      </c>
      <c r="X5" s="126"/>
      <c r="Y5" s="126"/>
      <c r="Z5" s="126"/>
      <c r="AA5" s="126"/>
    </row>
    <row r="6" spans="2:27" ht="27.95" customHeight="1" x14ac:dyDescent="0.15">
      <c r="B6" s="77" t="str">
        <f>ﾃﾞｰﾀﾃｰﾌﾞﾙ!C9</f>
        <v>末広FC</v>
      </c>
      <c r="C6" s="89" t="str">
        <f>ﾃﾞｰﾀﾃｰﾌﾞﾙ!D9</f>
        <v>北摂</v>
      </c>
      <c r="D6" s="56" t="str">
        <f>I5</f>
        <v>.</v>
      </c>
      <c r="E6" s="57" t="str">
        <f>IF(ISTEXT(D6),"",IF(D6&gt;=F6,IF(D6=F6,"△","○"),"●"))</f>
        <v/>
      </c>
      <c r="F6" s="111" t="str">
        <f>G5</f>
        <v>.</v>
      </c>
      <c r="G6" s="115"/>
      <c r="H6" s="116" t="s">
        <v>16</v>
      </c>
      <c r="I6" s="117"/>
      <c r="J6" s="118" t="str">
        <f>ﾀｲﾑｽｹｼﾞｭｰﾙ!E11</f>
        <v>.</v>
      </c>
      <c r="K6" s="113" t="str">
        <f>IF(ISTEXT(J6),"",IF(J6&gt;=L6,IF(J6=L6,"△","○"),"●"))</f>
        <v/>
      </c>
      <c r="L6" s="119" t="str">
        <f>ﾀｲﾑｽｹｼﾞｭｰﾙ!G11</f>
        <v>.</v>
      </c>
      <c r="M6" s="22"/>
      <c r="N6" s="23"/>
      <c r="O6" s="23"/>
      <c r="P6" s="24"/>
      <c r="Q6" s="25"/>
      <c r="R6" s="6"/>
      <c r="S6" s="6"/>
      <c r="T6" s="6"/>
      <c r="U6" s="131">
        <f>COUNTIF(D6:L6,"○")</f>
        <v>0</v>
      </c>
      <c r="V6" s="131">
        <f>COUNTIF(D6:L6,"△")</f>
        <v>0</v>
      </c>
      <c r="W6" s="131">
        <f>(U6*3)+V6</f>
        <v>0</v>
      </c>
      <c r="X6" s="126"/>
      <c r="Y6" s="126"/>
      <c r="Z6" s="127"/>
      <c r="AA6" s="127"/>
    </row>
    <row r="7" spans="2:27" ht="27.95" customHeight="1" thickBot="1" x14ac:dyDescent="0.2">
      <c r="B7" s="80" t="str">
        <f>ﾃﾞｰﾀﾃｰﾌﾞﾙ!C10</f>
        <v>成人RSC</v>
      </c>
      <c r="C7" s="90" t="str">
        <f>ﾃﾞｰﾀﾃｰﾌﾞﾙ!D10</f>
        <v>京都</v>
      </c>
      <c r="D7" s="81" t="str">
        <f>L5</f>
        <v>.</v>
      </c>
      <c r="E7" s="86" t="str">
        <f>IF(ISTEXT(D7),"",IF(D7&gt;=F7,IF(D7=F7,"△","○"),"●"))</f>
        <v/>
      </c>
      <c r="F7" s="82" t="str">
        <f>J5</f>
        <v>.</v>
      </c>
      <c r="G7" s="83" t="str">
        <f>L6</f>
        <v>.</v>
      </c>
      <c r="H7" s="86" t="str">
        <f>IF(ISTEXT(G7),"",IF(G7&gt;=I7,IF(G7=I7,"△","○"),"●"))</f>
        <v/>
      </c>
      <c r="I7" s="83" t="str">
        <f>J6</f>
        <v>.</v>
      </c>
      <c r="J7" s="120"/>
      <c r="K7" s="121" t="s">
        <v>16</v>
      </c>
      <c r="L7" s="122"/>
      <c r="M7" s="130"/>
      <c r="N7" s="87"/>
      <c r="O7" s="87"/>
      <c r="P7" s="84"/>
      <c r="Q7" s="85"/>
      <c r="R7" s="6"/>
      <c r="S7" s="6"/>
      <c r="T7" s="6"/>
      <c r="U7" s="131">
        <f>COUNTIF(D7:L7,"○")</f>
        <v>0</v>
      </c>
      <c r="V7" s="131">
        <f>COUNTIF(D7:L7,"△")</f>
        <v>0</v>
      </c>
      <c r="W7" s="131">
        <f>(U7*3)+V7</f>
        <v>0</v>
      </c>
      <c r="X7" s="126"/>
      <c r="Y7" s="126"/>
      <c r="Z7" s="127"/>
      <c r="AA7" s="127"/>
    </row>
    <row r="8" spans="2:27" ht="27.95" customHeight="1" thickBot="1" x14ac:dyDescent="0.2">
      <c r="B8" s="6"/>
      <c r="C8" s="91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31"/>
      <c r="V8" s="131"/>
      <c r="W8" s="132"/>
      <c r="X8" s="6"/>
      <c r="Y8" s="6"/>
      <c r="Z8" s="6"/>
      <c r="AA8" s="6"/>
    </row>
    <row r="9" spans="2:27" ht="27.95" customHeight="1" thickBot="1" x14ac:dyDescent="0.2">
      <c r="B9" s="78" t="s">
        <v>18</v>
      </c>
      <c r="C9" s="7" t="s">
        <v>11</v>
      </c>
      <c r="D9" s="15" t="str">
        <f>B10</f>
        <v>フロールFC</v>
      </c>
      <c r="E9" s="15"/>
      <c r="F9" s="16"/>
      <c r="G9" s="15" t="str">
        <f>B11</f>
        <v>明石セントラル</v>
      </c>
      <c r="H9" s="15"/>
      <c r="I9" s="15"/>
      <c r="J9" s="17" t="str">
        <f>B12</f>
        <v>篠山FC</v>
      </c>
      <c r="K9" s="15"/>
      <c r="L9" s="16"/>
      <c r="M9" s="8" t="s">
        <v>0</v>
      </c>
      <c r="N9" s="9" t="s">
        <v>1</v>
      </c>
      <c r="O9" s="10" t="s">
        <v>2</v>
      </c>
      <c r="P9" s="11" t="s">
        <v>3</v>
      </c>
      <c r="Q9" s="12" t="s">
        <v>4</v>
      </c>
      <c r="R9" s="13"/>
      <c r="S9" s="13"/>
      <c r="T9" s="6"/>
      <c r="U9" s="131"/>
      <c r="V9" s="131"/>
      <c r="W9" s="132"/>
      <c r="X9" s="123"/>
      <c r="Y9" s="124"/>
      <c r="Z9" s="125"/>
      <c r="AA9" s="123"/>
    </row>
    <row r="10" spans="2:27" ht="27.95" customHeight="1" thickTop="1" x14ac:dyDescent="0.15">
      <c r="B10" s="77" t="str">
        <f>ﾃﾞｰﾀﾃｰﾌﾞﾙ!C11</f>
        <v>フロールFC</v>
      </c>
      <c r="C10" s="89" t="str">
        <f>ﾃﾞｰﾀﾃｰﾌﾞﾙ!D11</f>
        <v>東播</v>
      </c>
      <c r="D10" s="110"/>
      <c r="E10" s="109" t="s">
        <v>16</v>
      </c>
      <c r="F10" s="107"/>
      <c r="G10" s="112" t="str">
        <f>ﾀｲﾑｽｹｼﾞｭｰﾙ!L7</f>
        <v>.</v>
      </c>
      <c r="H10" s="113" t="str">
        <f>IF(ISTEXT(G10),"",IF(G10&gt;=I10,IF(G10=I10,"△","○"),"●"))</f>
        <v/>
      </c>
      <c r="I10" s="114" t="str">
        <f>ﾀｲﾑｽｹｼﾞｭｰﾙ!N7</f>
        <v>.</v>
      </c>
      <c r="J10" s="55" t="str">
        <f>ﾀｲﾑｽｹｼﾞｭｰﾙ!L9</f>
        <v>.</v>
      </c>
      <c r="K10" s="57" t="str">
        <f>IF(ISTEXT(J10),"",IF(J10&gt;=L10,IF(J10=L10,"△","○"),"●"))</f>
        <v/>
      </c>
      <c r="L10" s="54" t="str">
        <f>ﾀｲﾑｽｹｼﾞｭｰﾙ!N9</f>
        <v>.</v>
      </c>
      <c r="M10" s="19"/>
      <c r="N10" s="20"/>
      <c r="O10" s="20"/>
      <c r="P10" s="21"/>
      <c r="Q10" s="18"/>
      <c r="R10" s="6"/>
      <c r="S10" s="6"/>
      <c r="T10" s="6"/>
      <c r="U10" s="131">
        <f>COUNTIF(D10:L10,"○")</f>
        <v>0</v>
      </c>
      <c r="V10" s="131">
        <f>COUNTIF(D10:L10,"△")</f>
        <v>0</v>
      </c>
      <c r="W10" s="131">
        <f>(U10*3)+V10</f>
        <v>0</v>
      </c>
      <c r="X10" s="127"/>
      <c r="Y10" s="127"/>
      <c r="Z10" s="126"/>
      <c r="AA10" s="126"/>
    </row>
    <row r="11" spans="2:27" ht="27.95" customHeight="1" x14ac:dyDescent="0.15">
      <c r="B11" s="77" t="str">
        <f>ﾃﾞｰﾀﾃｰﾌﾞﾙ!C12</f>
        <v>明石セントラル</v>
      </c>
      <c r="C11" s="89" t="str">
        <f>ﾃﾞｰﾀﾃｰﾌﾞﾙ!D12</f>
        <v>明石</v>
      </c>
      <c r="D11" s="56" t="str">
        <f>I10</f>
        <v>.</v>
      </c>
      <c r="E11" s="57" t="str">
        <f>IF(ISTEXT(D11),"",IF(D11&gt;=F11,IF(D11=F11,"△","○"),"●"))</f>
        <v/>
      </c>
      <c r="F11" s="111" t="str">
        <f>G10</f>
        <v>.</v>
      </c>
      <c r="G11" s="115"/>
      <c r="H11" s="116" t="s">
        <v>16</v>
      </c>
      <c r="I11" s="117"/>
      <c r="J11" s="118" t="str">
        <f>ﾀｲﾑｽｹｼﾞｭｰﾙ!L11</f>
        <v>.</v>
      </c>
      <c r="K11" s="113" t="str">
        <f>IF(ISTEXT(J11),"",IF(J11&gt;=L11,IF(J11=L11,"△","○"),"●"))</f>
        <v/>
      </c>
      <c r="L11" s="119" t="str">
        <f>ﾀｲﾑｽｹｼﾞｭｰﾙ!N11</f>
        <v>.</v>
      </c>
      <c r="M11" s="22"/>
      <c r="N11" s="23"/>
      <c r="O11" s="23"/>
      <c r="P11" s="24"/>
      <c r="Q11" s="25"/>
      <c r="R11" s="6"/>
      <c r="S11" s="6"/>
      <c r="T11" s="6"/>
      <c r="U11" s="131">
        <f>COUNTIF(D11:L11,"○")</f>
        <v>0</v>
      </c>
      <c r="V11" s="131">
        <f>COUNTIF(D11:L11,"△")</f>
        <v>0</v>
      </c>
      <c r="W11" s="131">
        <f>(U11*3)+V11</f>
        <v>0</v>
      </c>
      <c r="X11" s="126"/>
      <c r="Y11" s="126"/>
      <c r="Z11" s="127"/>
      <c r="AA11" s="127"/>
    </row>
    <row r="12" spans="2:27" ht="27.95" customHeight="1" thickBot="1" x14ac:dyDescent="0.2">
      <c r="B12" s="80" t="str">
        <f>ﾃﾞｰﾀﾃｰﾌﾞﾙ!C13</f>
        <v>篠山FC</v>
      </c>
      <c r="C12" s="90" t="str">
        <f>ﾃﾞｰﾀﾃｰﾌﾞﾙ!D13</f>
        <v>丹有</v>
      </c>
      <c r="D12" s="81" t="str">
        <f>L10</f>
        <v>.</v>
      </c>
      <c r="E12" s="86" t="str">
        <f>IF(ISTEXT(D12),"",IF(D12&gt;=F12,IF(D12=F12,"△","○"),"●"))</f>
        <v/>
      </c>
      <c r="F12" s="82" t="str">
        <f>J10</f>
        <v>.</v>
      </c>
      <c r="G12" s="83" t="str">
        <f>L11</f>
        <v>.</v>
      </c>
      <c r="H12" s="86" t="str">
        <f>IF(ISTEXT(G12),"",IF(G12&gt;=I12,IF(G12=I12,"△","○"),"●"))</f>
        <v/>
      </c>
      <c r="I12" s="83" t="str">
        <f>J11</f>
        <v>.</v>
      </c>
      <c r="J12" s="120"/>
      <c r="K12" s="121" t="s">
        <v>16</v>
      </c>
      <c r="L12" s="122"/>
      <c r="M12" s="130"/>
      <c r="N12" s="87"/>
      <c r="O12" s="87"/>
      <c r="P12" s="84"/>
      <c r="Q12" s="85"/>
      <c r="R12" s="6"/>
      <c r="S12" s="6"/>
      <c r="T12" s="6"/>
      <c r="U12" s="131">
        <f>COUNTIF(D12:L12,"○")</f>
        <v>0</v>
      </c>
      <c r="V12" s="131">
        <f>COUNTIF(D12:L12,"△")</f>
        <v>0</v>
      </c>
      <c r="W12" s="131">
        <f>(U12*3)+V12</f>
        <v>0</v>
      </c>
      <c r="X12" s="126"/>
      <c r="Y12" s="126"/>
      <c r="Z12" s="126"/>
      <c r="AA12" s="127"/>
    </row>
    <row r="13" spans="2:27" ht="27.95" customHeight="1" thickBot="1" x14ac:dyDescent="0.2">
      <c r="B13" s="6"/>
      <c r="C13" s="91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31"/>
      <c r="V13" s="131"/>
      <c r="W13" s="132"/>
      <c r="X13" s="6"/>
      <c r="Y13" s="6"/>
      <c r="Z13" s="6"/>
      <c r="AA13" s="6"/>
    </row>
    <row r="14" spans="2:27" ht="27.95" customHeight="1" thickBot="1" x14ac:dyDescent="0.2">
      <c r="B14" s="79" t="s">
        <v>5</v>
      </c>
      <c r="C14" s="7" t="s">
        <v>11</v>
      </c>
      <c r="D14" s="15" t="str">
        <f>B15</f>
        <v>旭FCジュニア</v>
      </c>
      <c r="E14" s="15"/>
      <c r="F14" s="16"/>
      <c r="G14" s="15" t="str">
        <f>B16</f>
        <v>成人YSC</v>
      </c>
      <c r="H14" s="15"/>
      <c r="I14" s="15"/>
      <c r="J14" s="17" t="str">
        <f>B17</f>
        <v>藤江KSC</v>
      </c>
      <c r="K14" s="15"/>
      <c r="L14" s="16"/>
      <c r="M14" s="8" t="s">
        <v>0</v>
      </c>
      <c r="N14" s="9" t="s">
        <v>1</v>
      </c>
      <c r="O14" s="10" t="s">
        <v>2</v>
      </c>
      <c r="P14" s="11" t="s">
        <v>3</v>
      </c>
      <c r="Q14" s="12" t="s">
        <v>4</v>
      </c>
      <c r="R14" s="13"/>
      <c r="S14" s="13"/>
      <c r="T14" s="6"/>
      <c r="U14" s="131"/>
      <c r="V14" s="131"/>
      <c r="W14" s="132"/>
      <c r="X14" s="123"/>
      <c r="Y14" s="124"/>
      <c r="Z14" s="125"/>
      <c r="AA14" s="123"/>
    </row>
    <row r="15" spans="2:27" ht="27.95" customHeight="1" thickTop="1" x14ac:dyDescent="0.15">
      <c r="B15" s="77" t="str">
        <f>ﾃﾞｰﾀﾃｰﾌﾞﾙ!C14</f>
        <v>旭FCジュニア</v>
      </c>
      <c r="C15" s="89" t="str">
        <f>ﾃﾞｰﾀﾃｰﾌﾞﾙ!D14</f>
        <v>北播磨</v>
      </c>
      <c r="D15" s="110"/>
      <c r="E15" s="109" t="s">
        <v>16</v>
      </c>
      <c r="F15" s="107"/>
      <c r="G15" s="112" t="str">
        <f>ﾀｲﾑｽｹｼﾞｭｰﾙ!E8</f>
        <v>.</v>
      </c>
      <c r="H15" s="113" t="str">
        <f>IF(ISTEXT(G15),"",IF(G15&gt;=I15,IF(G15=I15,"△","○"),"●"))</f>
        <v/>
      </c>
      <c r="I15" s="114" t="str">
        <f>ﾀｲﾑｽｹｼﾞｭｰﾙ!G8</f>
        <v>.</v>
      </c>
      <c r="J15" s="55" t="str">
        <f>ﾀｲﾑｽｹｼﾞｭｰﾙ!E10</f>
        <v>.</v>
      </c>
      <c r="K15" s="57" t="str">
        <f>IF(ISTEXT(J15),"",IF(J15&gt;=L15,IF(J15=L15,"△","○"),"●"))</f>
        <v/>
      </c>
      <c r="L15" s="54" t="str">
        <f>ﾀｲﾑｽｹｼﾞｭｰﾙ!G10</f>
        <v>.</v>
      </c>
      <c r="M15" s="19"/>
      <c r="N15" s="20"/>
      <c r="O15" s="20"/>
      <c r="P15" s="21"/>
      <c r="Q15" s="18"/>
      <c r="R15" s="6"/>
      <c r="S15" s="6"/>
      <c r="T15" s="6"/>
      <c r="U15" s="131">
        <f>COUNTIF(D15:L15,"○")</f>
        <v>0</v>
      </c>
      <c r="V15" s="131">
        <f>COUNTIF(D15:L15,"△")</f>
        <v>0</v>
      </c>
      <c r="W15" s="131">
        <f>(U15*3)+V15</f>
        <v>0</v>
      </c>
      <c r="X15" s="126"/>
      <c r="Y15" s="126"/>
      <c r="Z15" s="126"/>
      <c r="AA15" s="126"/>
    </row>
    <row r="16" spans="2:27" ht="27.95" customHeight="1" x14ac:dyDescent="0.15">
      <c r="B16" s="77" t="str">
        <f>ﾃﾞｰﾀﾃｰﾌﾞﾙ!C15</f>
        <v>成人YSC</v>
      </c>
      <c r="C16" s="89" t="str">
        <f>ﾃﾞｰﾀﾃｰﾌﾞﾙ!D15</f>
        <v>京都</v>
      </c>
      <c r="D16" s="56" t="str">
        <f>I15</f>
        <v>.</v>
      </c>
      <c r="E16" s="57" t="str">
        <f>IF(ISTEXT(D16),"",IF(D16&gt;=F16,IF(D16=F16,"△","○"),"●"))</f>
        <v/>
      </c>
      <c r="F16" s="111" t="str">
        <f>G15</f>
        <v>.</v>
      </c>
      <c r="G16" s="115"/>
      <c r="H16" s="116" t="s">
        <v>16</v>
      </c>
      <c r="I16" s="117"/>
      <c r="J16" s="118" t="str">
        <f>ﾀｲﾑｽｹｼﾞｭｰﾙ!E12</f>
        <v>.</v>
      </c>
      <c r="K16" s="113" t="str">
        <f>IF(ISTEXT(J16),"",IF(J16&gt;=L16,IF(J16=L16,"△","○"),"●"))</f>
        <v/>
      </c>
      <c r="L16" s="119" t="str">
        <f>ﾀｲﾑｽｹｼﾞｭｰﾙ!G12</f>
        <v>.</v>
      </c>
      <c r="M16" s="22"/>
      <c r="N16" s="23"/>
      <c r="O16" s="23"/>
      <c r="P16" s="24"/>
      <c r="Q16" s="25"/>
      <c r="R16" s="6"/>
      <c r="S16" s="6"/>
      <c r="T16" s="6"/>
      <c r="U16" s="131">
        <f>COUNTIF(D16:L16,"○")</f>
        <v>0</v>
      </c>
      <c r="V16" s="131">
        <f>COUNTIF(D16:L16,"△")</f>
        <v>0</v>
      </c>
      <c r="W16" s="131">
        <f>(U16*3)+V16</f>
        <v>0</v>
      </c>
      <c r="X16" s="127"/>
      <c r="Y16" s="127"/>
      <c r="Z16" s="127"/>
      <c r="AA16" s="127"/>
    </row>
    <row r="17" spans="2:27" ht="27.95" customHeight="1" thickBot="1" x14ac:dyDescent="0.2">
      <c r="B17" s="80" t="str">
        <f>ﾃﾞｰﾀﾃｰﾌﾞﾙ!C16</f>
        <v>藤江KSC</v>
      </c>
      <c r="C17" s="90" t="str">
        <f>ﾃﾞｰﾀﾃｰﾌﾞﾙ!D16</f>
        <v>明石</v>
      </c>
      <c r="D17" s="81" t="str">
        <f>L15</f>
        <v>.</v>
      </c>
      <c r="E17" s="86" t="str">
        <f>IF(ISTEXT(D17),"",IF(D17&gt;=F17,IF(D17=F17,"△","○"),"●"))</f>
        <v/>
      </c>
      <c r="F17" s="82" t="str">
        <f>J15</f>
        <v>.</v>
      </c>
      <c r="G17" s="83" t="str">
        <f>L16</f>
        <v>.</v>
      </c>
      <c r="H17" s="86" t="str">
        <f>IF(ISTEXT(G17),"",IF(G17&gt;=I17,IF(G17=I17,"△","○"),"●"))</f>
        <v/>
      </c>
      <c r="I17" s="83" t="str">
        <f>J16</f>
        <v>.</v>
      </c>
      <c r="J17" s="120"/>
      <c r="K17" s="121" t="s">
        <v>16</v>
      </c>
      <c r="L17" s="122"/>
      <c r="M17" s="130"/>
      <c r="N17" s="87"/>
      <c r="O17" s="87"/>
      <c r="P17" s="84"/>
      <c r="Q17" s="85"/>
      <c r="R17" s="6"/>
      <c r="S17" s="6"/>
      <c r="T17" s="6"/>
      <c r="U17" s="131">
        <f>COUNTIF(D17:L17,"○")</f>
        <v>0</v>
      </c>
      <c r="V17" s="131">
        <f>COUNTIF(D17:L17,"△")</f>
        <v>0</v>
      </c>
      <c r="W17" s="131">
        <f>(U17*3)+V17</f>
        <v>0</v>
      </c>
      <c r="X17" s="126"/>
      <c r="Y17" s="126"/>
      <c r="Z17" s="126"/>
      <c r="AA17" s="127"/>
    </row>
    <row r="18" spans="2:27" ht="27.95" customHeight="1" thickBot="1" x14ac:dyDescent="0.2">
      <c r="B18" s="6"/>
      <c r="C18" s="91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131"/>
      <c r="V18" s="131"/>
      <c r="W18" s="132"/>
      <c r="X18" s="6"/>
      <c r="Y18" s="6"/>
      <c r="Z18" s="6"/>
      <c r="AA18" s="6"/>
    </row>
    <row r="19" spans="2:27" ht="27.95" customHeight="1" thickBot="1" x14ac:dyDescent="0.2">
      <c r="B19" s="79" t="s">
        <v>55</v>
      </c>
      <c r="C19" s="7" t="s">
        <v>11</v>
      </c>
      <c r="D19" s="15" t="str">
        <f>B20</f>
        <v>西脇FC</v>
      </c>
      <c r="E19" s="15"/>
      <c r="F19" s="16"/>
      <c r="G19" s="15" t="str">
        <f>B21</f>
        <v>あかしあイレブン</v>
      </c>
      <c r="H19" s="15"/>
      <c r="I19" s="15"/>
      <c r="J19" s="17" t="str">
        <f>B22</f>
        <v>山田SC</v>
      </c>
      <c r="K19" s="15"/>
      <c r="L19" s="16"/>
      <c r="M19" s="8" t="s">
        <v>0</v>
      </c>
      <c r="N19" s="9" t="s">
        <v>1</v>
      </c>
      <c r="O19" s="10" t="s">
        <v>2</v>
      </c>
      <c r="P19" s="11" t="s">
        <v>3</v>
      </c>
      <c r="Q19" s="12" t="s">
        <v>4</v>
      </c>
      <c r="R19" s="13"/>
      <c r="S19" s="13"/>
      <c r="T19" s="6"/>
      <c r="U19" s="131"/>
      <c r="V19" s="131"/>
      <c r="W19" s="132"/>
      <c r="X19" s="123"/>
      <c r="Y19" s="124"/>
      <c r="Z19" s="125"/>
      <c r="AA19" s="123"/>
    </row>
    <row r="20" spans="2:27" ht="27.95" customHeight="1" thickTop="1" x14ac:dyDescent="0.15">
      <c r="B20" s="77" t="str">
        <f>ﾃﾞｰﾀﾃｰﾌﾞﾙ!C17</f>
        <v>西脇FC</v>
      </c>
      <c r="C20" s="89" t="str">
        <f>ﾃﾞｰﾀﾃｰﾌﾞﾙ!D17</f>
        <v>北播磨</v>
      </c>
      <c r="D20" s="110"/>
      <c r="E20" s="109" t="s">
        <v>16</v>
      </c>
      <c r="F20" s="107"/>
      <c r="G20" s="112" t="str">
        <f>ﾀｲﾑｽｹｼﾞｭｰﾙ!L8</f>
        <v>.</v>
      </c>
      <c r="H20" s="113" t="str">
        <f>IF(ISTEXT(G20),"",IF(G20&gt;=I20,IF(G20=I20,"△","○"),"●"))</f>
        <v/>
      </c>
      <c r="I20" s="114" t="str">
        <f>ﾀｲﾑｽｹｼﾞｭｰﾙ!N8</f>
        <v>.</v>
      </c>
      <c r="J20" s="55" t="str">
        <f>ﾀｲﾑｽｹｼﾞｭｰﾙ!L10</f>
        <v>.</v>
      </c>
      <c r="K20" s="57" t="str">
        <f>IF(ISTEXT(J20),"",IF(J20&gt;=L20,IF(J20=L20,"△","○"),"●"))</f>
        <v/>
      </c>
      <c r="L20" s="54" t="str">
        <f>ﾀｲﾑｽｹｼﾞｭｰﾙ!N10</f>
        <v>.</v>
      </c>
      <c r="M20" s="19"/>
      <c r="N20" s="20"/>
      <c r="O20" s="20"/>
      <c r="P20" s="21"/>
      <c r="Q20" s="18"/>
      <c r="R20" s="6"/>
      <c r="S20" s="6"/>
      <c r="T20" s="6"/>
      <c r="U20" s="131">
        <f>COUNTIF(D20:L20,"○")</f>
        <v>0</v>
      </c>
      <c r="V20" s="131">
        <f>COUNTIF(D20:L20,"△")</f>
        <v>0</v>
      </c>
      <c r="W20" s="131">
        <f>(U20*3)+V20</f>
        <v>0</v>
      </c>
      <c r="X20" s="126"/>
      <c r="Y20" s="126"/>
      <c r="Z20" s="126"/>
      <c r="AA20" s="126"/>
    </row>
    <row r="21" spans="2:27" ht="27.95" customHeight="1" x14ac:dyDescent="0.15">
      <c r="B21" s="77" t="str">
        <f>ﾃﾞｰﾀﾃｰﾌﾞﾙ!C18</f>
        <v>あかしあイレブン</v>
      </c>
      <c r="C21" s="89" t="str">
        <f>ﾃﾞｰﾀﾃｰﾌﾞﾙ!D18</f>
        <v>丹有</v>
      </c>
      <c r="D21" s="56" t="str">
        <f>I20</f>
        <v>.</v>
      </c>
      <c r="E21" s="57" t="str">
        <f>IF(ISTEXT(D21),"",IF(D21&gt;=F21,IF(D21=F21,"△","○"),"●"))</f>
        <v/>
      </c>
      <c r="F21" s="111" t="str">
        <f>G20</f>
        <v>.</v>
      </c>
      <c r="G21" s="115"/>
      <c r="H21" s="116" t="s">
        <v>16</v>
      </c>
      <c r="I21" s="117"/>
      <c r="J21" s="118" t="str">
        <f>ﾀｲﾑｽｹｼﾞｭｰﾙ!L12</f>
        <v>.</v>
      </c>
      <c r="K21" s="113" t="str">
        <f>IF(ISTEXT(J21),"",IF(J21&gt;=L21,IF(J21=L21,"△","○"),"●"))</f>
        <v/>
      </c>
      <c r="L21" s="119" t="str">
        <f>ﾀｲﾑｽｹｼﾞｭｰﾙ!N12</f>
        <v>.</v>
      </c>
      <c r="M21" s="22"/>
      <c r="N21" s="23"/>
      <c r="O21" s="23"/>
      <c r="P21" s="24"/>
      <c r="Q21" s="25"/>
      <c r="R21" s="6"/>
      <c r="S21" s="6"/>
      <c r="T21" s="6"/>
      <c r="U21" s="131">
        <f>COUNTIF(D21:L21,"○")</f>
        <v>0</v>
      </c>
      <c r="V21" s="131">
        <f>COUNTIF(D21:L21,"△")</f>
        <v>0</v>
      </c>
      <c r="W21" s="131">
        <f>(U21*3)+V21</f>
        <v>0</v>
      </c>
      <c r="X21" s="127"/>
      <c r="Y21" s="127"/>
      <c r="Z21" s="127"/>
      <c r="AA21" s="127"/>
    </row>
    <row r="22" spans="2:27" ht="27.95" customHeight="1" thickBot="1" x14ac:dyDescent="0.2">
      <c r="B22" s="80" t="str">
        <f>ﾃﾞｰﾀﾃｰﾌﾞﾙ!C19</f>
        <v>山田SC</v>
      </c>
      <c r="C22" s="90" t="str">
        <f>ﾃﾞｰﾀﾃｰﾌﾞﾙ!D19</f>
        <v>姫路</v>
      </c>
      <c r="D22" s="81" t="str">
        <f>L20</f>
        <v>.</v>
      </c>
      <c r="E22" s="86" t="str">
        <f>IF(ISTEXT(D22),"",IF(D22&gt;=F22,IF(D22=F22,"△","○"),"●"))</f>
        <v/>
      </c>
      <c r="F22" s="82" t="str">
        <f>J20</f>
        <v>.</v>
      </c>
      <c r="G22" s="83" t="str">
        <f>L21</f>
        <v>.</v>
      </c>
      <c r="H22" s="86" t="str">
        <f>IF(ISTEXT(G22),"",IF(G22&gt;=I22,IF(G22=I22,"△","○"),"●"))</f>
        <v/>
      </c>
      <c r="I22" s="83" t="str">
        <f>J21</f>
        <v>.</v>
      </c>
      <c r="J22" s="120"/>
      <c r="K22" s="121" t="s">
        <v>16</v>
      </c>
      <c r="L22" s="122"/>
      <c r="M22" s="130"/>
      <c r="N22" s="87"/>
      <c r="O22" s="87"/>
      <c r="P22" s="84"/>
      <c r="Q22" s="85"/>
      <c r="R22" s="6"/>
      <c r="S22" s="6"/>
      <c r="T22" s="6"/>
      <c r="U22" s="131">
        <f>COUNTIF(D22:L22,"○")</f>
        <v>0</v>
      </c>
      <c r="V22" s="131">
        <f>COUNTIF(D22:L22,"△")</f>
        <v>0</v>
      </c>
      <c r="W22" s="131">
        <f>(U22*3)+V22</f>
        <v>0</v>
      </c>
      <c r="X22" s="126"/>
      <c r="Y22" s="126"/>
      <c r="Z22" s="126"/>
      <c r="AA22" s="127"/>
    </row>
    <row r="24" spans="2:27" ht="20.100000000000001" customHeight="1" x14ac:dyDescent="0.15"/>
    <row r="25" spans="2:27" ht="20.100000000000001" customHeight="1" x14ac:dyDescent="0.15"/>
    <row r="26" spans="2:27" ht="20.100000000000001" customHeight="1" x14ac:dyDescent="0.15">
      <c r="B26" s="106" t="str">
        <f>ﾃﾞｰﾀﾃｰﾌﾞﾙ!C1</f>
        <v>ひまわりリーグ</v>
      </c>
      <c r="Q26" s="58"/>
      <c r="AA26" s="58"/>
    </row>
    <row r="27" spans="2:27" ht="15.95" customHeight="1" x14ac:dyDescent="0.15">
      <c r="B27" s="58" t="str">
        <f>ﾃﾞｰﾀﾃｰﾌﾞﾙ!C4</f>
        <v>U-11</v>
      </c>
      <c r="G27" s="144" t="s">
        <v>99</v>
      </c>
      <c r="H27" s="145"/>
      <c r="I27" s="145"/>
      <c r="J27" s="146"/>
    </row>
    <row r="28" spans="2:27" ht="24" customHeight="1" x14ac:dyDescent="0.15">
      <c r="B28" s="93" t="s">
        <v>77</v>
      </c>
      <c r="G28" s="239" t="str">
        <f>ﾃﾞｰﾀﾃｰﾌﾞﾙ!C28</f>
        <v>.</v>
      </c>
      <c r="H28" s="240"/>
      <c r="I28" s="240"/>
      <c r="J28" s="241"/>
    </row>
    <row r="29" spans="2:27" ht="15.95" customHeight="1" x14ac:dyDescent="0.15">
      <c r="I29" s="151"/>
      <c r="J29" s="137"/>
      <c r="L29" s="144" t="s">
        <v>100</v>
      </c>
      <c r="M29" s="145"/>
      <c r="N29" s="145"/>
      <c r="O29" s="146"/>
    </row>
    <row r="30" spans="2:27" ht="24" customHeight="1" x14ac:dyDescent="0.15">
      <c r="F30" s="92"/>
      <c r="G30" s="150"/>
      <c r="H30" s="150" t="str">
        <f>ﾀｲﾑｽｹｼﾞｭｰﾙ!E19</f>
        <v>.</v>
      </c>
      <c r="I30" s="149" t="str">
        <f>ﾀｲﾑｽｹｼﾞｭｰﾙ!G19</f>
        <v>.</v>
      </c>
      <c r="J30" s="150"/>
      <c r="K30" s="92"/>
      <c r="L30" s="242" t="str">
        <f>ﾃﾞｰﾀﾃｰﾌﾞﾙ!C29</f>
        <v>.</v>
      </c>
      <c r="M30" s="243"/>
      <c r="N30" s="243"/>
      <c r="O30" s="244"/>
    </row>
    <row r="31" spans="2:27" ht="20.100000000000001" customHeight="1" x14ac:dyDescent="0.15">
      <c r="F31" s="92"/>
      <c r="G31" s="182"/>
      <c r="H31" s="147"/>
      <c r="I31" s="147"/>
      <c r="J31" s="148"/>
      <c r="K31" s="92"/>
    </row>
    <row r="32" spans="2:27" ht="20.100000000000001" customHeight="1" x14ac:dyDescent="0.15">
      <c r="F32" s="92" t="str">
        <f>ﾀｲﾑｽｹｼﾞｭｰﾙ!E15</f>
        <v>.</v>
      </c>
      <c r="G32" s="149" t="str">
        <f>ﾀｲﾑｽｹｼﾞｭｰﾙ!G15</f>
        <v>.</v>
      </c>
      <c r="H32" s="92"/>
      <c r="I32" s="92"/>
      <c r="J32" s="153" t="str">
        <f>ﾀｲﾑｽｹｼﾞｭｰﾙ!L15</f>
        <v>.</v>
      </c>
      <c r="K32" s="92" t="str">
        <f>ﾀｲﾑｽｹｼﾞｭｰﾙ!N15</f>
        <v>.</v>
      </c>
      <c r="L32" s="92"/>
    </row>
    <row r="33" spans="2:16" ht="20.100000000000001" customHeight="1" x14ac:dyDescent="0.15">
      <c r="F33" s="151"/>
      <c r="H33" s="139"/>
      <c r="I33" s="152"/>
      <c r="J33" s="151"/>
      <c r="K33" s="141"/>
    </row>
    <row r="34" spans="2:16" ht="20.100000000000001" customHeight="1" x14ac:dyDescent="0.15">
      <c r="F34" s="140"/>
      <c r="G34" s="138"/>
      <c r="H34" s="140"/>
      <c r="I34" s="142"/>
      <c r="K34" s="142"/>
    </row>
    <row r="35" spans="2:16" ht="20.100000000000001" customHeight="1" x14ac:dyDescent="0.15">
      <c r="E35" s="245" t="s">
        <v>73</v>
      </c>
      <c r="F35" s="246"/>
      <c r="G35" s="245" t="s">
        <v>74</v>
      </c>
      <c r="H35" s="246"/>
      <c r="I35" s="245" t="s">
        <v>75</v>
      </c>
      <c r="J35" s="229"/>
      <c r="K35" s="245" t="s">
        <v>76</v>
      </c>
      <c r="L35" s="246"/>
    </row>
    <row r="36" spans="2:16" ht="20.100000000000001" customHeight="1" x14ac:dyDescent="0.15">
      <c r="E36" s="233" t="str">
        <f>ﾃﾞｰﾀﾃｰﾌﾞﾙ!C32</f>
        <v>.</v>
      </c>
      <c r="F36" s="234"/>
      <c r="G36" s="235" t="str">
        <f>ﾃﾞｰﾀﾃｰﾌﾞﾙ!C35</f>
        <v>.</v>
      </c>
      <c r="H36" s="234"/>
      <c r="I36" s="233" t="str">
        <f>ﾃﾞｰﾀﾃｰﾌﾞﾙ!C38</f>
        <v>.</v>
      </c>
      <c r="J36" s="234"/>
      <c r="K36" s="233" t="str">
        <f>ﾃﾞｰﾀﾃｰﾌﾞﾙ!C41</f>
        <v>.</v>
      </c>
      <c r="L36" s="234"/>
    </row>
    <row r="37" spans="2:16" ht="20.100000000000001" customHeight="1" x14ac:dyDescent="0.15">
      <c r="E37" s="235"/>
      <c r="F37" s="234"/>
      <c r="G37" s="235"/>
      <c r="H37" s="234"/>
      <c r="I37" s="235"/>
      <c r="J37" s="234"/>
      <c r="K37" s="235"/>
      <c r="L37" s="234"/>
    </row>
    <row r="38" spans="2:16" ht="20.100000000000001" customHeight="1" x14ac:dyDescent="0.15">
      <c r="E38" s="235"/>
      <c r="F38" s="234"/>
      <c r="G38" s="235"/>
      <c r="H38" s="234"/>
      <c r="I38" s="235"/>
      <c r="J38" s="234"/>
      <c r="K38" s="235"/>
      <c r="L38" s="234"/>
    </row>
    <row r="39" spans="2:16" ht="20.100000000000001" customHeight="1" x14ac:dyDescent="0.15">
      <c r="E39" s="235"/>
      <c r="F39" s="234"/>
      <c r="G39" s="235"/>
      <c r="H39" s="234"/>
      <c r="I39" s="235"/>
      <c r="J39" s="234"/>
      <c r="K39" s="235"/>
      <c r="L39" s="234"/>
    </row>
    <row r="40" spans="2:16" ht="20.100000000000001" customHeight="1" x14ac:dyDescent="0.15">
      <c r="E40" s="235"/>
      <c r="F40" s="234"/>
      <c r="G40" s="235"/>
      <c r="H40" s="234"/>
      <c r="I40" s="235"/>
      <c r="J40" s="234"/>
      <c r="K40" s="235"/>
      <c r="L40" s="234"/>
    </row>
    <row r="41" spans="2:16" ht="20.100000000000001" customHeight="1" x14ac:dyDescent="0.15">
      <c r="E41" s="236"/>
      <c r="F41" s="237"/>
      <c r="G41" s="236"/>
      <c r="H41" s="237"/>
      <c r="I41" s="236"/>
      <c r="J41" s="237"/>
      <c r="K41" s="236"/>
      <c r="L41" s="237"/>
    </row>
    <row r="42" spans="2:16" ht="20.100000000000001" customHeight="1" x14ac:dyDescent="0.15">
      <c r="F42" s="137"/>
      <c r="G42" s="190"/>
      <c r="H42" s="189"/>
      <c r="I42" s="189"/>
      <c r="J42" s="191"/>
      <c r="K42" s="137"/>
    </row>
    <row r="43" spans="2:16" ht="20.100000000000001" customHeight="1" x14ac:dyDescent="0.15">
      <c r="H43" s="150" t="str">
        <f>ﾀｲﾑｽｹｼﾞｭｰﾙ!L19</f>
        <v>.</v>
      </c>
      <c r="I43" s="149" t="str">
        <f>ﾀｲﾑｽｹｼﾞｭｰﾙ!N19</f>
        <v>.</v>
      </c>
      <c r="J43" s="138"/>
    </row>
    <row r="44" spans="2:16" ht="15.95" customHeight="1" x14ac:dyDescent="0.15">
      <c r="G44" s="144" t="s">
        <v>101</v>
      </c>
      <c r="H44" s="145"/>
      <c r="I44" s="145"/>
      <c r="J44" s="146"/>
    </row>
    <row r="45" spans="2:16" ht="24" customHeight="1" x14ac:dyDescent="0.15">
      <c r="G45" s="242" t="str">
        <f>ﾃﾞｰﾀﾃｰﾌﾞﾙ!C30</f>
        <v>.</v>
      </c>
      <c r="H45" s="243"/>
      <c r="I45" s="243"/>
      <c r="J45" s="244"/>
    </row>
    <row r="46" spans="2:16" ht="20.100000000000001" customHeight="1" x14ac:dyDescent="0.15">
      <c r="G46" s="92"/>
      <c r="H46" s="92"/>
      <c r="I46" s="92"/>
      <c r="J46" s="92"/>
    </row>
    <row r="47" spans="2:16" ht="20.100000000000001" customHeight="1" x14ac:dyDescent="0.15"/>
    <row r="48" spans="2:16" ht="20.100000000000001" customHeight="1" x14ac:dyDescent="0.15">
      <c r="B48" s="94" t="s">
        <v>78</v>
      </c>
      <c r="D48" t="s">
        <v>66</v>
      </c>
      <c r="H48" t="s">
        <v>67</v>
      </c>
      <c r="L48" t="s">
        <v>68</v>
      </c>
      <c r="P48" t="s">
        <v>69</v>
      </c>
    </row>
    <row r="49" spans="4:25" ht="20.100000000000001" customHeight="1" x14ac:dyDescent="0.15">
      <c r="D49" s="227" t="str">
        <f>ﾃﾞｰﾀﾃｰﾌﾞﾙ!C33</f>
        <v>.</v>
      </c>
      <c r="E49" s="228"/>
      <c r="F49" s="229"/>
      <c r="G49" s="143"/>
      <c r="H49" s="227" t="str">
        <f>ﾃﾞｰﾀﾃｰﾌﾞﾙ!C36</f>
        <v>.</v>
      </c>
      <c r="I49" s="228"/>
      <c r="J49" s="229"/>
      <c r="K49" s="92"/>
      <c r="L49" s="227" t="str">
        <f>ﾃﾞｰﾀﾃｰﾌﾞﾙ!C34</f>
        <v>.</v>
      </c>
      <c r="M49" s="228"/>
      <c r="N49" s="229"/>
      <c r="O49" s="143"/>
      <c r="P49" s="227" t="str">
        <f>ﾃﾞｰﾀﾃｰﾌﾞﾙ!C37</f>
        <v>.</v>
      </c>
      <c r="Q49" s="228"/>
      <c r="R49" s="229"/>
    </row>
    <row r="50" spans="4:25" ht="20.100000000000001" customHeight="1" x14ac:dyDescent="0.15">
      <c r="D50" s="230"/>
      <c r="E50" s="231"/>
      <c r="F50" s="232"/>
      <c r="G50" s="92" t="s">
        <v>79</v>
      </c>
      <c r="H50" s="230"/>
      <c r="I50" s="231"/>
      <c r="J50" s="232"/>
      <c r="K50" s="92"/>
      <c r="L50" s="230"/>
      <c r="M50" s="231"/>
      <c r="N50" s="232"/>
      <c r="O50" s="92" t="s">
        <v>79</v>
      </c>
      <c r="P50" s="230"/>
      <c r="Q50" s="231"/>
      <c r="R50" s="232"/>
      <c r="Y50" s="92"/>
    </row>
    <row r="51" spans="4:25" ht="20.100000000000001" customHeight="1" x14ac:dyDescent="0.15">
      <c r="D51" t="s">
        <v>70</v>
      </c>
      <c r="H51" t="s">
        <v>80</v>
      </c>
      <c r="L51" t="s">
        <v>71</v>
      </c>
      <c r="P51" t="s">
        <v>72</v>
      </c>
    </row>
    <row r="52" spans="4:25" ht="20.100000000000001" customHeight="1" x14ac:dyDescent="0.15">
      <c r="D52" s="227" t="str">
        <f>ﾃﾞｰﾀﾃｰﾌﾞﾙ!C39</f>
        <v>.</v>
      </c>
      <c r="E52" s="228"/>
      <c r="F52" s="229"/>
      <c r="G52" s="143"/>
      <c r="H52" s="227" t="str">
        <f>ﾃﾞｰﾀﾃｰﾌﾞﾙ!C42</f>
        <v>.</v>
      </c>
      <c r="I52" s="228"/>
      <c r="J52" s="229"/>
      <c r="K52" s="92"/>
      <c r="L52" s="227" t="str">
        <f>ﾃﾞｰﾀﾃｰﾌﾞﾙ!C40</f>
        <v>.</v>
      </c>
      <c r="M52" s="228"/>
      <c r="N52" s="229"/>
      <c r="O52" s="143"/>
      <c r="P52" s="227" t="str">
        <f>ﾃﾞｰﾀﾃｰﾌﾞﾙ!C43</f>
        <v>.</v>
      </c>
      <c r="Q52" s="228"/>
      <c r="R52" s="229"/>
    </row>
    <row r="53" spans="4:25" ht="20.100000000000001" customHeight="1" x14ac:dyDescent="0.15">
      <c r="D53" s="230"/>
      <c r="E53" s="231"/>
      <c r="F53" s="232"/>
      <c r="G53" s="92" t="s">
        <v>79</v>
      </c>
      <c r="H53" s="230"/>
      <c r="I53" s="231"/>
      <c r="J53" s="232"/>
      <c r="K53" s="92"/>
      <c r="L53" s="230"/>
      <c r="M53" s="231"/>
      <c r="N53" s="232"/>
      <c r="O53" s="92" t="s">
        <v>79</v>
      </c>
      <c r="P53" s="230"/>
      <c r="Q53" s="231"/>
      <c r="R53" s="232"/>
      <c r="Y53" s="92"/>
    </row>
    <row r="54" spans="4:25" ht="20.100000000000001" customHeight="1" x14ac:dyDescent="0.15"/>
    <row r="55" spans="4:25" ht="20.100000000000001" customHeight="1" x14ac:dyDescent="0.15"/>
    <row r="56" spans="4:25" ht="20.100000000000001" customHeight="1" x14ac:dyDescent="0.15"/>
    <row r="57" spans="4:25" ht="20.100000000000001" customHeight="1" x14ac:dyDescent="0.15"/>
    <row r="58" spans="4:25" ht="20.100000000000001" customHeight="1" x14ac:dyDescent="0.15"/>
  </sheetData>
  <mergeCells count="20">
    <mergeCell ref="B2:J2"/>
    <mergeCell ref="G28:J28"/>
    <mergeCell ref="L30:O30"/>
    <mergeCell ref="G45:J45"/>
    <mergeCell ref="E35:F35"/>
    <mergeCell ref="G35:H35"/>
    <mergeCell ref="K35:L35"/>
    <mergeCell ref="I35:J35"/>
    <mergeCell ref="E36:F41"/>
    <mergeCell ref="G36:H41"/>
    <mergeCell ref="P52:R53"/>
    <mergeCell ref="P49:R50"/>
    <mergeCell ref="D49:F50"/>
    <mergeCell ref="K36:L41"/>
    <mergeCell ref="I36:J41"/>
    <mergeCell ref="H49:J50"/>
    <mergeCell ref="L49:N50"/>
    <mergeCell ref="D52:F53"/>
    <mergeCell ref="H52:J53"/>
    <mergeCell ref="L52:N53"/>
  </mergeCells>
  <phoneticPr fontId="3"/>
  <printOptions horizontalCentered="1" verticalCentered="1"/>
  <pageMargins left="0.19685039370078741" right="0.19685039370078741" top="0.19685039370078741" bottom="0.19685039370078741" header="0.23622047244094491" footer="0.23622047244094491"/>
  <pageSetup paperSize="9" orientation="landscape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4"/>
  <sheetViews>
    <sheetView zoomScale="90" zoomScaleNormal="90" workbookViewId="0">
      <selection activeCell="G22" sqref="G22"/>
    </sheetView>
  </sheetViews>
  <sheetFormatPr defaultRowHeight="13.5" x14ac:dyDescent="0.15"/>
  <cols>
    <col min="1" max="1" width="3.625" customWidth="1"/>
    <col min="2" max="2" width="12.25" customWidth="1"/>
    <col min="3" max="3" width="7.25" customWidth="1"/>
    <col min="4" max="4" width="15.875" customWidth="1"/>
    <col min="5" max="5" width="5" customWidth="1"/>
    <col min="6" max="6" width="3.125" customWidth="1"/>
    <col min="7" max="7" width="5" customWidth="1"/>
    <col min="8" max="8" width="15.875" customWidth="1"/>
    <col min="9" max="10" width="7.875" customWidth="1"/>
    <col min="11" max="11" width="15.875" customWidth="1"/>
    <col min="12" max="12" width="5" customWidth="1"/>
    <col min="13" max="13" width="3.125" customWidth="1"/>
    <col min="14" max="14" width="5" customWidth="1"/>
    <col min="15" max="15" width="15.875" customWidth="1"/>
    <col min="16" max="16" width="7.875" customWidth="1"/>
    <col min="17" max="17" width="3.25" customWidth="1"/>
    <col min="18" max="18" width="14" customWidth="1"/>
    <col min="19" max="19" width="4.875" customWidth="1"/>
    <col min="20" max="20" width="16.625" customWidth="1"/>
    <col min="21" max="21" width="5.125" customWidth="1"/>
    <col min="22" max="22" width="3.125" customWidth="1"/>
    <col min="23" max="23" width="5.125" customWidth="1"/>
    <col min="24" max="24" width="16.625" customWidth="1"/>
    <col min="25" max="26" width="7.875" customWidth="1"/>
  </cols>
  <sheetData>
    <row r="1" spans="1:16" ht="42.75" customHeight="1" x14ac:dyDescent="0.15">
      <c r="C1" s="278" t="str">
        <f>ﾃﾞｰﾀﾃｰﾌﾞﾙ!C1</f>
        <v>ひまわりリーグ</v>
      </c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</row>
    <row r="2" spans="1:16" ht="24" x14ac:dyDescent="0.15">
      <c r="B2" s="284">
        <f>ﾃﾞｰﾀﾃｰﾌﾞﾙ!C2</f>
        <v>45340</v>
      </c>
      <c r="C2" s="285"/>
      <c r="D2" s="285"/>
      <c r="E2" s="105" t="s">
        <v>89</v>
      </c>
      <c r="F2" s="286">
        <f>WEEKDAY(B2,1)</f>
        <v>1</v>
      </c>
      <c r="G2" s="286"/>
      <c r="H2" s="98" t="s">
        <v>90</v>
      </c>
      <c r="I2" s="1"/>
      <c r="J2" s="1"/>
      <c r="K2" s="98" t="str">
        <f>ﾃﾞｰﾀﾃｰﾌﾞﾙ!C4</f>
        <v>U-11</v>
      </c>
      <c r="L2" s="283" t="str">
        <f>ﾃﾞｰﾀﾃｰﾌﾞﾙ!C5</f>
        <v>20-5-20</v>
      </c>
      <c r="M2" s="211"/>
      <c r="N2" s="211"/>
      <c r="O2" s="211"/>
    </row>
    <row r="3" spans="1:16" ht="11.25" customHeight="1" x14ac:dyDescent="0.15"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6"/>
    </row>
    <row r="4" spans="1:16" ht="12.75" customHeight="1" thickBot="1" x14ac:dyDescent="0.2"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6"/>
    </row>
    <row r="5" spans="1:16" ht="33" customHeight="1" thickBot="1" x14ac:dyDescent="0.2">
      <c r="A5" s="65"/>
      <c r="B5" s="66"/>
      <c r="C5" s="280" t="s">
        <v>156</v>
      </c>
      <c r="D5" s="281"/>
      <c r="E5" s="281"/>
      <c r="F5" s="281"/>
      <c r="G5" s="281"/>
      <c r="H5" s="281"/>
      <c r="I5" s="282"/>
      <c r="J5" s="280" t="s">
        <v>157</v>
      </c>
      <c r="K5" s="281"/>
      <c r="L5" s="281"/>
      <c r="M5" s="281"/>
      <c r="N5" s="281"/>
      <c r="O5" s="281"/>
      <c r="P5" s="282"/>
    </row>
    <row r="6" spans="1:16" ht="39.950000000000003" customHeight="1" thickBot="1" x14ac:dyDescent="0.2">
      <c r="A6" s="72"/>
      <c r="B6" s="73" t="s">
        <v>7</v>
      </c>
      <c r="C6" s="74" t="s">
        <v>8</v>
      </c>
      <c r="D6" s="75" t="s">
        <v>13</v>
      </c>
      <c r="E6" s="279" t="s">
        <v>9</v>
      </c>
      <c r="F6" s="279"/>
      <c r="G6" s="279"/>
      <c r="H6" s="75" t="s">
        <v>14</v>
      </c>
      <c r="I6" s="76" t="s">
        <v>10</v>
      </c>
      <c r="J6" s="74" t="s">
        <v>8</v>
      </c>
      <c r="K6" s="75" t="s">
        <v>15</v>
      </c>
      <c r="L6" s="279" t="s">
        <v>9</v>
      </c>
      <c r="M6" s="279"/>
      <c r="N6" s="279"/>
      <c r="O6" s="75" t="s">
        <v>14</v>
      </c>
      <c r="P6" s="76" t="s">
        <v>10</v>
      </c>
    </row>
    <row r="7" spans="1:16" ht="39.950000000000003" customHeight="1" x14ac:dyDescent="0.15">
      <c r="A7" s="168">
        <v>1</v>
      </c>
      <c r="B7" s="169">
        <v>0.39583333333333331</v>
      </c>
      <c r="C7" s="67" t="s">
        <v>50</v>
      </c>
      <c r="D7" s="68" t="str">
        <f>ﾃﾞｰﾀﾃｰﾌﾞﾙ!F24</f>
        <v>M.SERIOFC</v>
      </c>
      <c r="E7" s="69" t="s">
        <v>137</v>
      </c>
      <c r="F7" s="70" t="s">
        <v>17</v>
      </c>
      <c r="G7" s="71" t="s">
        <v>137</v>
      </c>
      <c r="H7" s="68" t="str">
        <f>ﾃﾞｰﾀﾃｰﾌﾞﾙ!H24</f>
        <v>末広FC</v>
      </c>
      <c r="I7" s="166" t="str">
        <f>ﾃﾞｰﾀﾃｰﾌﾞﾙ!D24</f>
        <v>旭FCジュニア</v>
      </c>
      <c r="J7" s="67" t="s">
        <v>18</v>
      </c>
      <c r="K7" s="68" t="str">
        <f>ﾃﾞｰﾀﾃｰﾌﾞﾙ!J24</f>
        <v>フロールFC</v>
      </c>
      <c r="L7" s="69" t="s">
        <v>137</v>
      </c>
      <c r="M7" s="70" t="s">
        <v>17</v>
      </c>
      <c r="N7" s="71" t="s">
        <v>137</v>
      </c>
      <c r="O7" s="68" t="str">
        <f>ﾃﾞｰﾀﾃｰﾌﾞﾙ!L24</f>
        <v>明石セントラル</v>
      </c>
      <c r="P7" s="108" t="str">
        <f>ﾃﾞｰﾀﾃｰﾌﾞﾙ!M24</f>
        <v>西脇FC</v>
      </c>
    </row>
    <row r="8" spans="1:16" ht="39.950000000000003" customHeight="1" x14ac:dyDescent="0.15">
      <c r="A8" s="59">
        <v>2</v>
      </c>
      <c r="B8" s="170">
        <v>0.43055555555555558</v>
      </c>
      <c r="C8" s="64" t="s">
        <v>51</v>
      </c>
      <c r="D8" s="4" t="str">
        <f>ﾃﾞｰﾀﾃｰﾌﾞﾙ!F25</f>
        <v>旭FCジュニア</v>
      </c>
      <c r="E8" s="60" t="s">
        <v>137</v>
      </c>
      <c r="F8" s="62" t="s">
        <v>17</v>
      </c>
      <c r="G8" s="61" t="s">
        <v>137</v>
      </c>
      <c r="H8" s="4" t="str">
        <f>ﾃﾞｰﾀﾃｰﾌﾞﾙ!H25</f>
        <v>成人YSC</v>
      </c>
      <c r="I8" s="166" t="str">
        <f>ﾃﾞｰﾀﾃｰﾌﾞﾙ!D25</f>
        <v>M.SERIOFC</v>
      </c>
      <c r="J8" s="64" t="s">
        <v>56</v>
      </c>
      <c r="K8" s="4" t="str">
        <f>ﾃﾞｰﾀﾃｰﾌﾞﾙ!J25</f>
        <v>西脇FC</v>
      </c>
      <c r="L8" s="60" t="s">
        <v>137</v>
      </c>
      <c r="M8" s="62" t="s">
        <v>17</v>
      </c>
      <c r="N8" s="61" t="s">
        <v>137</v>
      </c>
      <c r="O8" s="4" t="str">
        <f>ﾃﾞｰﾀﾃｰﾌﾞﾙ!L25</f>
        <v>あかしあイレブン</v>
      </c>
      <c r="P8" s="108" t="str">
        <f>ﾃﾞｰﾀﾃｰﾌﾞﾙ!M25</f>
        <v>フロールFC</v>
      </c>
    </row>
    <row r="9" spans="1:16" ht="39.950000000000003" customHeight="1" x14ac:dyDescent="0.15">
      <c r="A9" s="59">
        <v>3</v>
      </c>
      <c r="B9" s="171">
        <v>0.46527777777777773</v>
      </c>
      <c r="C9" s="64" t="s">
        <v>50</v>
      </c>
      <c r="D9" s="4" t="str">
        <f>ﾃﾞｰﾀﾃｰﾌﾞﾙ!F26</f>
        <v>M.SERIOFC</v>
      </c>
      <c r="E9" s="60" t="s">
        <v>137</v>
      </c>
      <c r="F9" s="62" t="s">
        <v>17</v>
      </c>
      <c r="G9" s="61" t="s">
        <v>137</v>
      </c>
      <c r="H9" s="4" t="str">
        <f>ﾃﾞｰﾀﾃｰﾌﾞﾙ!H26</f>
        <v>成人RSC</v>
      </c>
      <c r="I9" s="166" t="str">
        <f>ﾃﾞｰﾀﾃｰﾌﾞﾙ!D26</f>
        <v>成人YSC</v>
      </c>
      <c r="J9" s="64" t="s">
        <v>18</v>
      </c>
      <c r="K9" s="4" t="str">
        <f>ﾃﾞｰﾀﾃｰﾌﾞﾙ!J26</f>
        <v>フロールFC</v>
      </c>
      <c r="L9" s="60" t="s">
        <v>137</v>
      </c>
      <c r="M9" s="62" t="s">
        <v>17</v>
      </c>
      <c r="N9" s="61" t="s">
        <v>137</v>
      </c>
      <c r="O9" s="4" t="str">
        <f>ﾃﾞｰﾀﾃｰﾌﾞﾙ!L26</f>
        <v>篠山FC</v>
      </c>
      <c r="P9" s="108" t="str">
        <f>ﾃﾞｰﾀﾃｰﾌﾞﾙ!M26</f>
        <v>あかしあイレブン</v>
      </c>
    </row>
    <row r="10" spans="1:16" ht="39.950000000000003" customHeight="1" x14ac:dyDescent="0.15">
      <c r="A10" s="59">
        <v>4</v>
      </c>
      <c r="B10" s="170">
        <v>0.5</v>
      </c>
      <c r="C10" s="64" t="s">
        <v>51</v>
      </c>
      <c r="D10" s="4" t="str">
        <f>ﾃﾞｰﾀﾃｰﾌﾞﾙ!F27</f>
        <v>旭FCジュニア</v>
      </c>
      <c r="E10" s="60" t="s">
        <v>137</v>
      </c>
      <c r="F10" s="62" t="s">
        <v>17</v>
      </c>
      <c r="G10" s="61" t="s">
        <v>137</v>
      </c>
      <c r="H10" s="4" t="str">
        <f>ﾃﾞｰﾀﾃｰﾌﾞﾙ!H27</f>
        <v>藤江KSC</v>
      </c>
      <c r="I10" s="166" t="str">
        <f>ﾃﾞｰﾀﾃｰﾌﾞﾙ!D27</f>
        <v>末広FC</v>
      </c>
      <c r="J10" s="64" t="s">
        <v>56</v>
      </c>
      <c r="K10" s="4" t="str">
        <f>ﾃﾞｰﾀﾃｰﾌﾞﾙ!J27</f>
        <v>西脇FC</v>
      </c>
      <c r="L10" s="60" t="s">
        <v>137</v>
      </c>
      <c r="M10" s="62" t="s">
        <v>17</v>
      </c>
      <c r="N10" s="61" t="s">
        <v>137</v>
      </c>
      <c r="O10" s="4" t="str">
        <f>ﾃﾞｰﾀﾃｰﾌﾞﾙ!L27</f>
        <v>山田SC</v>
      </c>
      <c r="P10" s="108" t="str">
        <f>ﾃﾞｰﾀﾃｰﾌﾞﾙ!M27</f>
        <v>明石セントラル</v>
      </c>
    </row>
    <row r="11" spans="1:16" ht="39.950000000000003" customHeight="1" x14ac:dyDescent="0.15">
      <c r="A11" s="59">
        <v>5</v>
      </c>
      <c r="B11" s="171">
        <v>0.53472222222222221</v>
      </c>
      <c r="C11" s="64" t="s">
        <v>50</v>
      </c>
      <c r="D11" s="4" t="str">
        <f>ﾃﾞｰﾀﾃｰﾌﾞﾙ!F28</f>
        <v>末広FC</v>
      </c>
      <c r="E11" s="60" t="s">
        <v>137</v>
      </c>
      <c r="F11" s="62" t="s">
        <v>17</v>
      </c>
      <c r="G11" s="61" t="s">
        <v>137</v>
      </c>
      <c r="H11" s="4" t="str">
        <f>ﾃﾞｰﾀﾃｰﾌﾞﾙ!H28</f>
        <v>成人RSC</v>
      </c>
      <c r="I11" s="166" t="str">
        <f>ﾃﾞｰﾀﾃｰﾌﾞﾙ!D28</f>
        <v>藤江KSC</v>
      </c>
      <c r="J11" s="64" t="s">
        <v>18</v>
      </c>
      <c r="K11" s="4" t="str">
        <f>ﾃﾞｰﾀﾃｰﾌﾞﾙ!J28</f>
        <v>明石セントラル</v>
      </c>
      <c r="L11" s="60" t="s">
        <v>137</v>
      </c>
      <c r="M11" s="62" t="s">
        <v>17</v>
      </c>
      <c r="N11" s="61" t="s">
        <v>137</v>
      </c>
      <c r="O11" s="4" t="str">
        <f>ﾃﾞｰﾀﾃｰﾌﾞﾙ!L28</f>
        <v>篠山FC</v>
      </c>
      <c r="P11" s="108" t="str">
        <f>ﾃﾞｰﾀﾃｰﾌﾞﾙ!M28</f>
        <v>山田SC</v>
      </c>
    </row>
    <row r="12" spans="1:16" ht="39.950000000000003" customHeight="1" x14ac:dyDescent="0.15">
      <c r="A12" s="59">
        <v>6</v>
      </c>
      <c r="B12" s="170">
        <v>0.56944444444444442</v>
      </c>
      <c r="C12" s="64" t="s">
        <v>51</v>
      </c>
      <c r="D12" s="4" t="str">
        <f>ﾃﾞｰﾀﾃｰﾌﾞﾙ!F29</f>
        <v>成人YSC</v>
      </c>
      <c r="E12" s="60" t="s">
        <v>137</v>
      </c>
      <c r="F12" s="62" t="s">
        <v>17</v>
      </c>
      <c r="G12" s="61" t="s">
        <v>137</v>
      </c>
      <c r="H12" s="4" t="str">
        <f>ﾃﾞｰﾀﾃｰﾌﾞﾙ!H29</f>
        <v>藤江KSC</v>
      </c>
      <c r="I12" s="204" t="str">
        <f>ﾃﾞｰﾀﾃｰﾌﾞﾙ!D29</f>
        <v>成人RSC</v>
      </c>
      <c r="J12" s="64" t="s">
        <v>56</v>
      </c>
      <c r="K12" s="4" t="str">
        <f>ﾃﾞｰﾀﾃｰﾌﾞﾙ!J29</f>
        <v>あかしあイレブン</v>
      </c>
      <c r="L12" s="60" t="s">
        <v>137</v>
      </c>
      <c r="M12" s="62" t="s">
        <v>17</v>
      </c>
      <c r="N12" s="61" t="s">
        <v>137</v>
      </c>
      <c r="O12" s="4" t="str">
        <f>ﾃﾞｰﾀﾃｰﾌﾞﾙ!L29</f>
        <v>山田SC</v>
      </c>
      <c r="P12" s="205" t="str">
        <f>ﾃﾞｰﾀﾃｰﾌﾞﾙ!M29</f>
        <v>篠山FC</v>
      </c>
    </row>
    <row r="13" spans="1:16" ht="14.1" customHeight="1" x14ac:dyDescent="0.15">
      <c r="A13" s="287">
        <v>7</v>
      </c>
      <c r="B13" s="288">
        <v>0.60416666666666663</v>
      </c>
      <c r="C13" s="276" t="s">
        <v>58</v>
      </c>
      <c r="D13" s="201" t="s">
        <v>102</v>
      </c>
      <c r="E13" s="277" t="s">
        <v>137</v>
      </c>
      <c r="F13" s="275" t="s">
        <v>17</v>
      </c>
      <c r="G13" s="274" t="s">
        <v>137</v>
      </c>
      <c r="H13" s="201" t="s">
        <v>110</v>
      </c>
      <c r="I13" s="202" t="s">
        <v>106</v>
      </c>
      <c r="J13" s="276" t="s">
        <v>59</v>
      </c>
      <c r="K13" s="201" t="s">
        <v>114</v>
      </c>
      <c r="L13" s="277" t="s">
        <v>137</v>
      </c>
      <c r="M13" s="275" t="s">
        <v>17</v>
      </c>
      <c r="N13" s="274" t="s">
        <v>137</v>
      </c>
      <c r="O13" s="201" t="s">
        <v>118</v>
      </c>
      <c r="P13" s="203" t="s">
        <v>111</v>
      </c>
    </row>
    <row r="14" spans="1:16" ht="26.1" customHeight="1" x14ac:dyDescent="0.15">
      <c r="A14" s="257"/>
      <c r="B14" s="263"/>
      <c r="C14" s="257"/>
      <c r="D14" s="68" t="str">
        <f>ﾃﾞｰﾀﾃｰﾌﾞﾙ!C33</f>
        <v>.</v>
      </c>
      <c r="E14" s="269"/>
      <c r="F14" s="260"/>
      <c r="G14" s="273"/>
      <c r="H14" s="68" t="str">
        <f>ﾃﾞｰﾀﾃｰﾌﾞﾙ!C36</f>
        <v>.</v>
      </c>
      <c r="I14" s="177" t="str">
        <f>ﾃﾞｰﾀﾃｰﾌﾞﾙ!C32</f>
        <v>.</v>
      </c>
      <c r="J14" s="257"/>
      <c r="K14" s="68" t="str">
        <f>ﾃﾞｰﾀﾃｰﾌﾞﾙ!C34</f>
        <v>.</v>
      </c>
      <c r="L14" s="269"/>
      <c r="M14" s="260"/>
      <c r="N14" s="273"/>
      <c r="O14" s="68" t="str">
        <f>ﾃﾞｰﾀﾃｰﾌﾞﾙ!C37</f>
        <v>.</v>
      </c>
      <c r="P14" s="172" t="str">
        <f>ﾃﾞｰﾀﾃｰﾌﾞﾙ!C35</f>
        <v>.</v>
      </c>
    </row>
    <row r="15" spans="1:16" ht="14.1" customHeight="1" x14ac:dyDescent="0.15">
      <c r="A15" s="256">
        <v>8</v>
      </c>
      <c r="B15" s="262">
        <v>0.63888888888888895</v>
      </c>
      <c r="C15" s="261" t="s">
        <v>60</v>
      </c>
      <c r="D15" s="161" t="s">
        <v>103</v>
      </c>
      <c r="E15" s="253" t="s">
        <v>137</v>
      </c>
      <c r="F15" s="250" t="s">
        <v>17</v>
      </c>
      <c r="G15" s="247" t="s">
        <v>137</v>
      </c>
      <c r="H15" s="161" t="s">
        <v>111</v>
      </c>
      <c r="I15" s="167" t="s">
        <v>107</v>
      </c>
      <c r="J15" s="261" t="s">
        <v>60</v>
      </c>
      <c r="K15" s="161" t="s">
        <v>115</v>
      </c>
      <c r="L15" s="253" t="s">
        <v>137</v>
      </c>
      <c r="M15" s="250" t="s">
        <v>17</v>
      </c>
      <c r="N15" s="247" t="s">
        <v>137</v>
      </c>
      <c r="O15" s="161" t="s">
        <v>121</v>
      </c>
      <c r="P15" s="162" t="s">
        <v>119</v>
      </c>
    </row>
    <row r="16" spans="1:16" ht="26.1" customHeight="1" x14ac:dyDescent="0.15">
      <c r="A16" s="257"/>
      <c r="B16" s="263"/>
      <c r="C16" s="257"/>
      <c r="D16" s="68" t="str">
        <f>ﾃﾞｰﾀﾃｰﾌﾞﾙ!C32</f>
        <v>.</v>
      </c>
      <c r="E16" s="269"/>
      <c r="F16" s="260"/>
      <c r="G16" s="273"/>
      <c r="H16" s="68" t="str">
        <f>ﾃﾞｰﾀﾃｰﾌﾞﾙ!C35</f>
        <v>.</v>
      </c>
      <c r="I16" s="177"/>
      <c r="J16" s="257"/>
      <c r="K16" s="68" t="str">
        <f>ﾃﾞｰﾀﾃｰﾌﾞﾙ!C38</f>
        <v>.</v>
      </c>
      <c r="L16" s="269"/>
      <c r="M16" s="260"/>
      <c r="N16" s="273"/>
      <c r="O16" s="68" t="str">
        <f>ﾃﾞｰﾀﾃｰﾌﾞﾙ!C41</f>
        <v>.</v>
      </c>
      <c r="P16" s="172"/>
    </row>
    <row r="17" spans="1:16" ht="14.1" customHeight="1" x14ac:dyDescent="0.15">
      <c r="A17" s="256">
        <v>9</v>
      </c>
      <c r="B17" s="262">
        <v>0.67361111111111116</v>
      </c>
      <c r="C17" s="261" t="s">
        <v>59</v>
      </c>
      <c r="D17" s="161" t="s">
        <v>104</v>
      </c>
      <c r="E17" s="253" t="s">
        <v>137</v>
      </c>
      <c r="F17" s="250" t="s">
        <v>17</v>
      </c>
      <c r="G17" s="247" t="s">
        <v>137</v>
      </c>
      <c r="H17" s="161" t="s">
        <v>112</v>
      </c>
      <c r="I17" s="167" t="s">
        <v>108</v>
      </c>
      <c r="J17" s="261" t="s">
        <v>59</v>
      </c>
      <c r="K17" s="161" t="s">
        <v>116</v>
      </c>
      <c r="L17" s="253" t="s">
        <v>137</v>
      </c>
      <c r="M17" s="250" t="s">
        <v>17</v>
      </c>
      <c r="N17" s="247" t="s">
        <v>137</v>
      </c>
      <c r="O17" s="161" t="s">
        <v>122</v>
      </c>
      <c r="P17" s="162" t="s">
        <v>120</v>
      </c>
    </row>
    <row r="18" spans="1:16" ht="26.1" customHeight="1" x14ac:dyDescent="0.15">
      <c r="A18" s="257"/>
      <c r="B18" s="263"/>
      <c r="C18" s="257"/>
      <c r="D18" s="178" t="str">
        <f>ﾃﾞｰﾀﾃｰﾌﾞﾙ!C39</f>
        <v>.</v>
      </c>
      <c r="E18" s="255"/>
      <c r="F18" s="251"/>
      <c r="G18" s="248"/>
      <c r="H18" s="178" t="str">
        <f>ﾃﾞｰﾀﾃｰﾌﾞﾙ!C42</f>
        <v>.</v>
      </c>
      <c r="I18" s="176" t="str">
        <f xml:space="preserve"> ﾃﾞｰﾀﾃｰﾌﾞﾙ!C38</f>
        <v>.</v>
      </c>
      <c r="J18" s="257"/>
      <c r="K18" s="178" t="str">
        <f>ﾃﾞｰﾀﾃｰﾌﾞﾙ!C40</f>
        <v>.</v>
      </c>
      <c r="L18" s="255"/>
      <c r="M18" s="251"/>
      <c r="N18" s="248"/>
      <c r="O18" s="178" t="str">
        <f>ﾃﾞｰﾀﾃｰﾌﾞﾙ!C43</f>
        <v>.</v>
      </c>
      <c r="P18" s="173" t="str">
        <f>ﾃﾞｰﾀﾃｰﾌﾞﾙ!C41</f>
        <v>.</v>
      </c>
    </row>
    <row r="19" spans="1:16" ht="14.1" customHeight="1" x14ac:dyDescent="0.15">
      <c r="A19" s="258">
        <v>10</v>
      </c>
      <c r="B19" s="264">
        <v>0.70833333333333337</v>
      </c>
      <c r="C19" s="268" t="s">
        <v>61</v>
      </c>
      <c r="D19" s="164" t="s">
        <v>105</v>
      </c>
      <c r="E19" s="266" t="s">
        <v>137</v>
      </c>
      <c r="F19" s="250" t="s">
        <v>17</v>
      </c>
      <c r="G19" s="271" t="s">
        <v>137</v>
      </c>
      <c r="H19" s="161" t="s">
        <v>113</v>
      </c>
      <c r="I19" s="165" t="s">
        <v>109</v>
      </c>
      <c r="J19" s="261" t="s">
        <v>62</v>
      </c>
      <c r="K19" s="163" t="s">
        <v>117</v>
      </c>
      <c r="L19" s="253" t="s">
        <v>137</v>
      </c>
      <c r="M19" s="250" t="s">
        <v>17</v>
      </c>
      <c r="N19" s="247" t="s">
        <v>137</v>
      </c>
      <c r="O19" s="161" t="s">
        <v>123</v>
      </c>
      <c r="P19" s="162" t="s">
        <v>124</v>
      </c>
    </row>
    <row r="20" spans="1:16" ht="26.1" customHeight="1" thickBot="1" x14ac:dyDescent="0.2">
      <c r="A20" s="259"/>
      <c r="B20" s="265"/>
      <c r="C20" s="259"/>
      <c r="D20" s="179"/>
      <c r="E20" s="267"/>
      <c r="F20" s="252"/>
      <c r="G20" s="272"/>
      <c r="H20" s="180"/>
      <c r="I20" s="175"/>
      <c r="J20" s="270"/>
      <c r="K20" s="181"/>
      <c r="L20" s="254"/>
      <c r="M20" s="252"/>
      <c r="N20" s="249"/>
      <c r="O20" s="180"/>
      <c r="P20" s="174"/>
    </row>
    <row r="21" spans="1:16" ht="24" customHeight="1" x14ac:dyDescent="0.15">
      <c r="B21" t="s">
        <v>183</v>
      </c>
      <c r="L21" s="154"/>
    </row>
    <row r="22" spans="1:16" ht="24" customHeight="1" x14ac:dyDescent="0.15"/>
    <row r="23" spans="1:16" ht="24" customHeight="1" x14ac:dyDescent="0.15"/>
    <row r="24" spans="1:16" ht="24" customHeight="1" x14ac:dyDescent="0.15"/>
    <row r="25" spans="1:16" ht="24" customHeight="1" x14ac:dyDescent="0.15"/>
    <row r="26" spans="1:16" ht="32.25" customHeight="1" x14ac:dyDescent="0.15"/>
    <row r="27" spans="1:16" ht="32.25" customHeight="1" x14ac:dyDescent="0.15"/>
    <row r="28" spans="1:16" ht="32.25" customHeight="1" x14ac:dyDescent="0.15"/>
    <row r="29" spans="1:16" ht="32.25" customHeight="1" x14ac:dyDescent="0.15"/>
    <row r="30" spans="1:16" ht="32.25" customHeight="1" x14ac:dyDescent="0.15"/>
    <row r="31" spans="1:16" ht="32.25" customHeight="1" x14ac:dyDescent="0.15"/>
    <row r="32" spans="1:16" ht="32.25" customHeight="1" x14ac:dyDescent="0.15"/>
    <row r="33" ht="32.25" customHeight="1" x14ac:dyDescent="0.15"/>
    <row r="34" ht="32.25" customHeight="1" x14ac:dyDescent="0.15"/>
  </sheetData>
  <mergeCells count="48">
    <mergeCell ref="A13:A14"/>
    <mergeCell ref="B13:B14"/>
    <mergeCell ref="C13:C14"/>
    <mergeCell ref="E13:E14"/>
    <mergeCell ref="F13:F14"/>
    <mergeCell ref="C1:O1"/>
    <mergeCell ref="E6:G6"/>
    <mergeCell ref="L6:N6"/>
    <mergeCell ref="J5:P5"/>
    <mergeCell ref="C5:I5"/>
    <mergeCell ref="L2:O2"/>
    <mergeCell ref="B2:D2"/>
    <mergeCell ref="F2:G2"/>
    <mergeCell ref="M15:M16"/>
    <mergeCell ref="N15:N16"/>
    <mergeCell ref="G15:G16"/>
    <mergeCell ref="G13:G14"/>
    <mergeCell ref="M13:M14"/>
    <mergeCell ref="N13:N14"/>
    <mergeCell ref="J13:J14"/>
    <mergeCell ref="L13:L14"/>
    <mergeCell ref="L15:L16"/>
    <mergeCell ref="G17:G18"/>
    <mergeCell ref="J17:J18"/>
    <mergeCell ref="J15:J16"/>
    <mergeCell ref="J19:J20"/>
    <mergeCell ref="G19:G20"/>
    <mergeCell ref="A15:A16"/>
    <mergeCell ref="A17:A18"/>
    <mergeCell ref="A19:A20"/>
    <mergeCell ref="F15:F16"/>
    <mergeCell ref="F17:F18"/>
    <mergeCell ref="F19:F20"/>
    <mergeCell ref="C15:C16"/>
    <mergeCell ref="C17:C18"/>
    <mergeCell ref="B17:B18"/>
    <mergeCell ref="B19:B20"/>
    <mergeCell ref="E19:E20"/>
    <mergeCell ref="C19:C20"/>
    <mergeCell ref="B15:B16"/>
    <mergeCell ref="E17:E18"/>
    <mergeCell ref="E15:E16"/>
    <mergeCell ref="N17:N18"/>
    <mergeCell ref="N19:N20"/>
    <mergeCell ref="M17:M18"/>
    <mergeCell ref="M19:M20"/>
    <mergeCell ref="L19:L20"/>
    <mergeCell ref="L17:L18"/>
  </mergeCells>
  <phoneticPr fontId="3"/>
  <pageMargins left="0.35433070866141736" right="0.43307086614173229" top="0.43307086614173229" bottom="0.43307086614173229" header="0.27559055118110237" footer="0.31496062992125984"/>
  <pageSetup paperSize="9" scale="99" orientation="landscape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3"/>
  <sheetViews>
    <sheetView workbookViewId="0">
      <selection activeCell="D17" sqref="D17"/>
    </sheetView>
  </sheetViews>
  <sheetFormatPr defaultRowHeight="13.5" x14ac:dyDescent="0.15"/>
  <cols>
    <col min="1" max="1" width="6.75" customWidth="1"/>
    <col min="2" max="2" width="9.75" customWidth="1"/>
    <col min="3" max="3" width="19.5" customWidth="1"/>
    <col min="5" max="5" width="4.625" style="58" customWidth="1"/>
    <col min="6" max="6" width="15.625" customWidth="1"/>
    <col min="7" max="7" width="2.625" customWidth="1"/>
    <col min="8" max="8" width="15.625" customWidth="1"/>
    <col min="9" max="9" width="4.625" style="58" customWidth="1"/>
    <col min="10" max="10" width="15.625" customWidth="1"/>
    <col min="11" max="11" width="2.625" customWidth="1"/>
    <col min="12" max="12" width="15.625" customWidth="1"/>
  </cols>
  <sheetData>
    <row r="1" spans="1:14" x14ac:dyDescent="0.15">
      <c r="B1" t="s">
        <v>83</v>
      </c>
      <c r="C1" s="99" t="s">
        <v>148</v>
      </c>
    </row>
    <row r="2" spans="1:14" x14ac:dyDescent="0.15">
      <c r="B2" t="s">
        <v>84</v>
      </c>
      <c r="C2" s="100">
        <v>45340</v>
      </c>
    </row>
    <row r="3" spans="1:14" x14ac:dyDescent="0.15">
      <c r="B3" t="s">
        <v>85</v>
      </c>
      <c r="C3" s="99" t="s">
        <v>149</v>
      </c>
      <c r="H3" s="197"/>
    </row>
    <row r="4" spans="1:14" x14ac:dyDescent="0.15">
      <c r="B4" t="s">
        <v>86</v>
      </c>
      <c r="C4" t="s">
        <v>146</v>
      </c>
    </row>
    <row r="5" spans="1:14" x14ac:dyDescent="0.15">
      <c r="B5" t="s">
        <v>88</v>
      </c>
      <c r="C5" s="104" t="s">
        <v>150</v>
      </c>
    </row>
    <row r="6" spans="1:14" x14ac:dyDescent="0.15">
      <c r="I6" s="99" t="s">
        <v>87</v>
      </c>
    </row>
    <row r="7" spans="1:14" x14ac:dyDescent="0.15">
      <c r="A7" s="184"/>
      <c r="C7" t="s">
        <v>65</v>
      </c>
      <c r="F7" t="s">
        <v>57</v>
      </c>
      <c r="I7" s="186"/>
      <c r="J7" s="187"/>
    </row>
    <row r="8" spans="1:14" x14ac:dyDescent="0.15">
      <c r="A8" s="185" t="s">
        <v>132</v>
      </c>
      <c r="B8" s="188">
        <v>1</v>
      </c>
      <c r="C8" s="195" t="s">
        <v>169</v>
      </c>
      <c r="D8" s="97" t="s">
        <v>141</v>
      </c>
      <c r="E8" s="135" t="s">
        <v>6</v>
      </c>
      <c r="F8" s="136">
        <f>COUNTIF($E$24:$L$31,C8)</f>
        <v>2</v>
      </c>
      <c r="G8" s="31">
        <f>SUM(M8:N8)</f>
        <v>1</v>
      </c>
      <c r="H8" s="31"/>
      <c r="I8" s="192" t="s">
        <v>134</v>
      </c>
      <c r="J8" s="207" t="s">
        <v>151</v>
      </c>
      <c r="M8">
        <f>COUNTIF($D$24:$D$31,C8)</f>
        <v>1</v>
      </c>
      <c r="N8">
        <f>COUNTIF($M$24:$M$31,C8)</f>
        <v>0</v>
      </c>
    </row>
    <row r="9" spans="1:14" x14ac:dyDescent="0.15">
      <c r="A9" s="185" t="s">
        <v>132</v>
      </c>
      <c r="B9" s="188">
        <v>2</v>
      </c>
      <c r="C9" s="195" t="s">
        <v>172</v>
      </c>
      <c r="D9" s="97" t="s">
        <v>165</v>
      </c>
      <c r="E9" s="135" t="s">
        <v>6</v>
      </c>
      <c r="F9" s="136">
        <f t="shared" ref="F9:F19" si="0">COUNTIF($E$24:$L$31,C9)</f>
        <v>2</v>
      </c>
      <c r="G9" s="31">
        <f t="shared" ref="G9:G19" si="1">SUM(M9:N9)</f>
        <v>1</v>
      </c>
      <c r="H9" s="40"/>
      <c r="I9" s="193" t="s">
        <v>134</v>
      </c>
      <c r="J9" s="207" t="s">
        <v>152</v>
      </c>
      <c r="M9">
        <f t="shared" ref="M9:M19" si="2">COUNTIF($D$24:$D$31,C9)</f>
        <v>1</v>
      </c>
      <c r="N9">
        <f t="shared" ref="N9:N18" si="3">COUNTIF($M$24:$M$31,C9)</f>
        <v>0</v>
      </c>
    </row>
    <row r="10" spans="1:14" x14ac:dyDescent="0.15">
      <c r="A10" s="185"/>
      <c r="B10" s="188">
        <v>3</v>
      </c>
      <c r="C10" s="195" t="s">
        <v>171</v>
      </c>
      <c r="D10" s="97" t="s">
        <v>166</v>
      </c>
      <c r="E10" s="135" t="s">
        <v>6</v>
      </c>
      <c r="F10" s="136">
        <f t="shared" si="0"/>
        <v>2</v>
      </c>
      <c r="G10" s="31">
        <f t="shared" si="1"/>
        <v>1</v>
      </c>
      <c r="H10" s="40"/>
      <c r="I10" s="193" t="s">
        <v>165</v>
      </c>
      <c r="J10" s="207" t="s">
        <v>158</v>
      </c>
      <c r="M10">
        <f t="shared" si="2"/>
        <v>1</v>
      </c>
      <c r="N10">
        <f t="shared" si="3"/>
        <v>0</v>
      </c>
    </row>
    <row r="11" spans="1:14" x14ac:dyDescent="0.15">
      <c r="A11" s="185" t="s">
        <v>132</v>
      </c>
      <c r="B11" s="188">
        <v>4</v>
      </c>
      <c r="C11" s="195" t="s">
        <v>179</v>
      </c>
      <c r="D11" s="97" t="s">
        <v>144</v>
      </c>
      <c r="E11" s="135" t="s">
        <v>12</v>
      </c>
      <c r="F11" s="136">
        <f t="shared" si="0"/>
        <v>2</v>
      </c>
      <c r="G11" s="31">
        <f t="shared" si="1"/>
        <v>1</v>
      </c>
      <c r="H11" s="40"/>
      <c r="I11" s="193" t="s">
        <v>166</v>
      </c>
      <c r="J11" s="207" t="s">
        <v>159</v>
      </c>
      <c r="M11">
        <f t="shared" si="2"/>
        <v>0</v>
      </c>
      <c r="N11">
        <f t="shared" si="3"/>
        <v>1</v>
      </c>
    </row>
    <row r="12" spans="1:14" x14ac:dyDescent="0.15">
      <c r="A12" s="185" t="s">
        <v>132</v>
      </c>
      <c r="B12" s="188">
        <v>5</v>
      </c>
      <c r="C12" s="195" t="s">
        <v>178</v>
      </c>
      <c r="D12" s="97" t="s">
        <v>143</v>
      </c>
      <c r="E12" s="135" t="s">
        <v>12</v>
      </c>
      <c r="F12" s="136">
        <f t="shared" si="0"/>
        <v>2</v>
      </c>
      <c r="G12" s="31">
        <f t="shared" si="1"/>
        <v>1</v>
      </c>
      <c r="H12" s="40"/>
      <c r="I12" s="193" t="s">
        <v>166</v>
      </c>
      <c r="J12" s="207" t="s">
        <v>160</v>
      </c>
      <c r="M12">
        <f t="shared" si="2"/>
        <v>0</v>
      </c>
      <c r="N12">
        <f t="shared" si="3"/>
        <v>1</v>
      </c>
    </row>
    <row r="13" spans="1:14" x14ac:dyDescent="0.15">
      <c r="A13" s="185"/>
      <c r="B13" s="188">
        <v>6</v>
      </c>
      <c r="C13" s="195" t="s">
        <v>174</v>
      </c>
      <c r="D13" s="97" t="s">
        <v>142</v>
      </c>
      <c r="E13" s="135" t="s">
        <v>12</v>
      </c>
      <c r="F13" s="136">
        <f t="shared" si="0"/>
        <v>2</v>
      </c>
      <c r="G13" s="31">
        <f t="shared" si="1"/>
        <v>1</v>
      </c>
      <c r="H13" s="31"/>
      <c r="I13" s="193" t="s">
        <v>142</v>
      </c>
      <c r="J13" s="207" t="s">
        <v>161</v>
      </c>
      <c r="M13">
        <f t="shared" si="2"/>
        <v>0</v>
      </c>
      <c r="N13">
        <f t="shared" si="3"/>
        <v>1</v>
      </c>
    </row>
    <row r="14" spans="1:14" x14ac:dyDescent="0.15">
      <c r="A14" s="185" t="s">
        <v>133</v>
      </c>
      <c r="B14" s="188">
        <v>7</v>
      </c>
      <c r="C14" s="195" t="s">
        <v>168</v>
      </c>
      <c r="D14" s="97" t="s">
        <v>141</v>
      </c>
      <c r="E14" s="135" t="s">
        <v>5</v>
      </c>
      <c r="F14" s="136">
        <f t="shared" si="0"/>
        <v>2</v>
      </c>
      <c r="G14" s="31">
        <f t="shared" si="1"/>
        <v>1</v>
      </c>
      <c r="H14" s="40"/>
      <c r="I14" s="193" t="s">
        <v>167</v>
      </c>
      <c r="J14" s="207" t="s">
        <v>162</v>
      </c>
      <c r="M14">
        <f t="shared" si="2"/>
        <v>1</v>
      </c>
      <c r="N14">
        <f t="shared" si="3"/>
        <v>0</v>
      </c>
    </row>
    <row r="15" spans="1:14" x14ac:dyDescent="0.15">
      <c r="A15" s="185"/>
      <c r="B15" s="188">
        <v>8</v>
      </c>
      <c r="C15" s="195" t="s">
        <v>170</v>
      </c>
      <c r="D15" s="97" t="s">
        <v>166</v>
      </c>
      <c r="E15" s="135" t="s">
        <v>5</v>
      </c>
      <c r="F15" s="136">
        <f t="shared" si="0"/>
        <v>2</v>
      </c>
      <c r="G15" s="31">
        <f t="shared" si="1"/>
        <v>1</v>
      </c>
      <c r="H15" s="31"/>
      <c r="I15" s="193" t="s">
        <v>142</v>
      </c>
      <c r="J15" s="207" t="s">
        <v>147</v>
      </c>
      <c r="M15">
        <f t="shared" si="2"/>
        <v>1</v>
      </c>
      <c r="N15">
        <f t="shared" si="3"/>
        <v>0</v>
      </c>
    </row>
    <row r="16" spans="1:14" x14ac:dyDescent="0.15">
      <c r="A16" s="185"/>
      <c r="B16" s="188">
        <v>9</v>
      </c>
      <c r="C16" s="206" t="s">
        <v>177</v>
      </c>
      <c r="D16" s="97" t="s">
        <v>143</v>
      </c>
      <c r="E16" s="135" t="s">
        <v>5</v>
      </c>
      <c r="F16" s="136">
        <f t="shared" si="0"/>
        <v>2</v>
      </c>
      <c r="G16" s="31">
        <f t="shared" si="1"/>
        <v>1</v>
      </c>
      <c r="H16" s="31"/>
      <c r="I16" s="183" t="s">
        <v>144</v>
      </c>
      <c r="J16" s="207" t="s">
        <v>163</v>
      </c>
      <c r="M16">
        <f t="shared" si="2"/>
        <v>1</v>
      </c>
      <c r="N16">
        <f t="shared" si="3"/>
        <v>0</v>
      </c>
    </row>
    <row r="17" spans="1:14" x14ac:dyDescent="0.15">
      <c r="A17" s="185" t="s">
        <v>133</v>
      </c>
      <c r="B17" s="31">
        <v>10</v>
      </c>
      <c r="C17" s="195" t="s">
        <v>173</v>
      </c>
      <c r="D17" s="97" t="s">
        <v>141</v>
      </c>
      <c r="E17" s="135" t="s">
        <v>56</v>
      </c>
      <c r="F17" s="136">
        <f t="shared" si="0"/>
        <v>2</v>
      </c>
      <c r="G17" s="31">
        <f t="shared" si="1"/>
        <v>1</v>
      </c>
      <c r="H17" s="31"/>
      <c r="I17" s="183" t="s">
        <v>143</v>
      </c>
      <c r="J17" s="207" t="s">
        <v>164</v>
      </c>
      <c r="M17">
        <f t="shared" si="2"/>
        <v>0</v>
      </c>
      <c r="N17">
        <f t="shared" si="3"/>
        <v>1</v>
      </c>
    </row>
    <row r="18" spans="1:14" x14ac:dyDescent="0.15">
      <c r="A18" s="185"/>
      <c r="B18" s="31">
        <v>11</v>
      </c>
      <c r="C18" s="195" t="s">
        <v>175</v>
      </c>
      <c r="D18" s="97" t="s">
        <v>142</v>
      </c>
      <c r="E18" s="135" t="s">
        <v>56</v>
      </c>
      <c r="F18" s="136">
        <f t="shared" si="0"/>
        <v>2</v>
      </c>
      <c r="G18" s="31">
        <f t="shared" si="1"/>
        <v>1</v>
      </c>
      <c r="H18" s="31"/>
      <c r="I18" s="183" t="s">
        <v>143</v>
      </c>
      <c r="J18" s="207" t="s">
        <v>153</v>
      </c>
      <c r="M18">
        <f t="shared" si="2"/>
        <v>0</v>
      </c>
      <c r="N18">
        <f t="shared" si="3"/>
        <v>1</v>
      </c>
    </row>
    <row r="19" spans="1:14" x14ac:dyDescent="0.15">
      <c r="A19" s="185"/>
      <c r="B19" s="31">
        <v>12</v>
      </c>
      <c r="C19" s="195" t="s">
        <v>176</v>
      </c>
      <c r="D19" s="97" t="s">
        <v>167</v>
      </c>
      <c r="E19" s="135" t="s">
        <v>56</v>
      </c>
      <c r="F19" s="136">
        <f t="shared" si="0"/>
        <v>2</v>
      </c>
      <c r="G19" s="31">
        <f t="shared" si="1"/>
        <v>1</v>
      </c>
      <c r="H19" s="31"/>
      <c r="I19" s="183" t="s">
        <v>134</v>
      </c>
      <c r="J19" s="207" t="s">
        <v>139</v>
      </c>
      <c r="M19">
        <f t="shared" si="2"/>
        <v>0</v>
      </c>
      <c r="N19">
        <f>COUNTIF($M$24:$M$31,C19)</f>
        <v>1</v>
      </c>
    </row>
    <row r="20" spans="1:14" x14ac:dyDescent="0.15">
      <c r="A20" s="184"/>
    </row>
    <row r="23" spans="1:14" x14ac:dyDescent="0.15">
      <c r="D23" t="s">
        <v>91</v>
      </c>
      <c r="F23" t="s">
        <v>92</v>
      </c>
      <c r="J23" t="s">
        <v>93</v>
      </c>
      <c r="M23" t="s">
        <v>91</v>
      </c>
    </row>
    <row r="24" spans="1:14" x14ac:dyDescent="0.15">
      <c r="D24" t="str">
        <f>C14</f>
        <v>旭FCジュニア</v>
      </c>
      <c r="E24" s="58" t="s">
        <v>6</v>
      </c>
      <c r="F24" t="str">
        <f>C8</f>
        <v>M.SERIOFC</v>
      </c>
      <c r="H24" t="str">
        <f>C9</f>
        <v>末広FC</v>
      </c>
      <c r="I24" s="58" t="s">
        <v>12</v>
      </c>
      <c r="J24" t="str">
        <f>C11</f>
        <v>フロールFC</v>
      </c>
      <c r="L24" t="str">
        <f>C12</f>
        <v>明石セントラル</v>
      </c>
      <c r="M24" t="str">
        <f>C17</f>
        <v>西脇FC</v>
      </c>
    </row>
    <row r="25" spans="1:14" x14ac:dyDescent="0.15">
      <c r="D25" t="str">
        <f>C8</f>
        <v>M.SERIOFC</v>
      </c>
      <c r="E25" s="58" t="s">
        <v>5</v>
      </c>
      <c r="F25" t="str">
        <f>C14</f>
        <v>旭FCジュニア</v>
      </c>
      <c r="H25" t="str">
        <f>C15</f>
        <v>成人YSC</v>
      </c>
      <c r="I25" s="58" t="s">
        <v>56</v>
      </c>
      <c r="J25" t="str">
        <f>C17</f>
        <v>西脇FC</v>
      </c>
      <c r="L25" t="str">
        <f>C18</f>
        <v>あかしあイレブン</v>
      </c>
      <c r="M25" t="str">
        <f>C11</f>
        <v>フロールFC</v>
      </c>
    </row>
    <row r="26" spans="1:14" x14ac:dyDescent="0.15">
      <c r="D26" t="str">
        <f>C15</f>
        <v>成人YSC</v>
      </c>
      <c r="E26" s="58" t="s">
        <v>6</v>
      </c>
      <c r="F26" t="str">
        <f>C8</f>
        <v>M.SERIOFC</v>
      </c>
      <c r="H26" t="str">
        <f>C10</f>
        <v>成人RSC</v>
      </c>
      <c r="I26" s="58" t="s">
        <v>12</v>
      </c>
      <c r="J26" t="str">
        <f>C11</f>
        <v>フロールFC</v>
      </c>
      <c r="L26" t="str">
        <f>C13</f>
        <v>篠山FC</v>
      </c>
      <c r="M26" t="str">
        <f>C18</f>
        <v>あかしあイレブン</v>
      </c>
    </row>
    <row r="27" spans="1:14" x14ac:dyDescent="0.15">
      <c r="D27" t="str">
        <f>C9</f>
        <v>末広FC</v>
      </c>
      <c r="E27" s="58" t="s">
        <v>5</v>
      </c>
      <c r="F27" t="str">
        <f>C14</f>
        <v>旭FCジュニア</v>
      </c>
      <c r="H27" t="str">
        <f>C16</f>
        <v>藤江KSC</v>
      </c>
      <c r="I27" s="58" t="s">
        <v>56</v>
      </c>
      <c r="J27" t="str">
        <f>C17</f>
        <v>西脇FC</v>
      </c>
      <c r="L27" t="str">
        <f>C19</f>
        <v>山田SC</v>
      </c>
      <c r="M27" t="str">
        <f>C12</f>
        <v>明石セントラル</v>
      </c>
    </row>
    <row r="28" spans="1:14" x14ac:dyDescent="0.15">
      <c r="B28" s="156" t="s">
        <v>129</v>
      </c>
      <c r="C28" s="156" t="s">
        <v>135</v>
      </c>
      <c r="D28" t="str">
        <f>C16</f>
        <v>藤江KSC</v>
      </c>
      <c r="E28" s="58" t="s">
        <v>6</v>
      </c>
      <c r="F28" t="str">
        <f>C9</f>
        <v>末広FC</v>
      </c>
      <c r="H28" t="str">
        <f>C10</f>
        <v>成人RSC</v>
      </c>
      <c r="I28" s="58" t="s">
        <v>12</v>
      </c>
      <c r="J28" t="str">
        <f>C12</f>
        <v>明石セントラル</v>
      </c>
      <c r="L28" t="str">
        <f>C13</f>
        <v>篠山FC</v>
      </c>
      <c r="M28" t="str">
        <f>C19</f>
        <v>山田SC</v>
      </c>
    </row>
    <row r="29" spans="1:14" x14ac:dyDescent="0.15">
      <c r="B29" s="156" t="s">
        <v>130</v>
      </c>
      <c r="C29" s="156" t="s">
        <v>135</v>
      </c>
      <c r="D29" t="str">
        <f>C10</f>
        <v>成人RSC</v>
      </c>
      <c r="E29" s="58" t="s">
        <v>5</v>
      </c>
      <c r="F29" t="str">
        <f>C15</f>
        <v>成人YSC</v>
      </c>
      <c r="H29" t="str">
        <f>C16</f>
        <v>藤江KSC</v>
      </c>
      <c r="I29" s="58" t="s">
        <v>56</v>
      </c>
      <c r="J29" t="str">
        <f>C18</f>
        <v>あかしあイレブン</v>
      </c>
      <c r="L29" t="str">
        <f>C19</f>
        <v>山田SC</v>
      </c>
      <c r="M29" t="str">
        <f>C13</f>
        <v>篠山FC</v>
      </c>
    </row>
    <row r="30" spans="1:14" x14ac:dyDescent="0.15">
      <c r="B30" s="156" t="s">
        <v>131</v>
      </c>
      <c r="C30" s="156" t="s">
        <v>136</v>
      </c>
    </row>
    <row r="32" spans="1:14" x14ac:dyDescent="0.15">
      <c r="A32" s="158" t="s">
        <v>125</v>
      </c>
      <c r="B32" s="157">
        <v>1</v>
      </c>
      <c r="C32" s="157" t="s">
        <v>136</v>
      </c>
    </row>
    <row r="33" spans="1:3" x14ac:dyDescent="0.15">
      <c r="A33" s="158" t="s">
        <v>125</v>
      </c>
      <c r="B33" s="159">
        <v>2</v>
      </c>
      <c r="C33" s="157" t="s">
        <v>136</v>
      </c>
    </row>
    <row r="34" spans="1:3" x14ac:dyDescent="0.15">
      <c r="A34" s="158" t="s">
        <v>125</v>
      </c>
      <c r="B34" s="159">
        <v>3</v>
      </c>
      <c r="C34" s="157" t="s">
        <v>136</v>
      </c>
    </row>
    <row r="35" spans="1:3" x14ac:dyDescent="0.15">
      <c r="A35" s="160" t="s">
        <v>126</v>
      </c>
      <c r="B35" s="155">
        <v>1</v>
      </c>
      <c r="C35" s="156" t="s">
        <v>136</v>
      </c>
    </row>
    <row r="36" spans="1:3" x14ac:dyDescent="0.15">
      <c r="A36" s="160" t="s">
        <v>126</v>
      </c>
      <c r="B36" s="155">
        <v>2</v>
      </c>
      <c r="C36" s="156" t="s">
        <v>136</v>
      </c>
    </row>
    <row r="37" spans="1:3" x14ac:dyDescent="0.15">
      <c r="A37" s="160" t="s">
        <v>126</v>
      </c>
      <c r="B37" s="155">
        <v>3</v>
      </c>
      <c r="C37" s="156" t="s">
        <v>136</v>
      </c>
    </row>
    <row r="38" spans="1:3" x14ac:dyDescent="0.15">
      <c r="A38" s="158" t="s">
        <v>127</v>
      </c>
      <c r="B38" s="159">
        <v>1</v>
      </c>
      <c r="C38" s="157" t="s">
        <v>136</v>
      </c>
    </row>
    <row r="39" spans="1:3" x14ac:dyDescent="0.15">
      <c r="A39" s="158" t="s">
        <v>127</v>
      </c>
      <c r="B39" s="159">
        <v>2</v>
      </c>
      <c r="C39" s="157" t="s">
        <v>136</v>
      </c>
    </row>
    <row r="40" spans="1:3" x14ac:dyDescent="0.15">
      <c r="A40" s="158" t="s">
        <v>127</v>
      </c>
      <c r="B40" s="159">
        <v>3</v>
      </c>
      <c r="C40" s="157" t="s">
        <v>136</v>
      </c>
    </row>
    <row r="41" spans="1:3" x14ac:dyDescent="0.15">
      <c r="A41" s="160" t="s">
        <v>128</v>
      </c>
      <c r="B41" s="155">
        <v>1</v>
      </c>
      <c r="C41" s="156" t="s">
        <v>136</v>
      </c>
    </row>
    <row r="42" spans="1:3" x14ac:dyDescent="0.15">
      <c r="A42" s="160" t="s">
        <v>128</v>
      </c>
      <c r="B42" s="155">
        <v>2</v>
      </c>
      <c r="C42" s="156" t="s">
        <v>136</v>
      </c>
    </row>
    <row r="43" spans="1:3" x14ac:dyDescent="0.15">
      <c r="A43" s="160" t="s">
        <v>128</v>
      </c>
      <c r="B43" s="155">
        <v>3</v>
      </c>
      <c r="C43" s="156" t="s">
        <v>136</v>
      </c>
    </row>
  </sheetData>
  <phoneticPr fontId="3"/>
  <pageMargins left="0.75" right="0.75" top="1" bottom="1" header="0.51200000000000001" footer="0.51200000000000001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表紙</vt:lpstr>
      <vt:lpstr>大会要項</vt:lpstr>
      <vt:lpstr>予選ﾘｰｸﾞ・決勝ﾄｰﾅﾒﾝﾄ</vt:lpstr>
      <vt:lpstr>ﾀｲﾑｽｹｼﾞｭｰﾙ</vt:lpstr>
      <vt:lpstr>ﾃﾞｰﾀﾃｰﾌﾞﾙ</vt:lpstr>
      <vt:lpstr>予選ﾘｰｸﾞ・決勝ﾄｰﾅﾒﾝﾄ!Print_Area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H.Nakagawa</dc:creator>
  <cp:lastModifiedBy>岸本由樹実</cp:lastModifiedBy>
  <cp:lastPrinted>2023-12-09T10:15:08Z</cp:lastPrinted>
  <dcterms:created xsi:type="dcterms:W3CDTF">2006-09-16T05:46:34Z</dcterms:created>
  <dcterms:modified xsi:type="dcterms:W3CDTF">2024-02-06T12:13:44Z</dcterms:modified>
</cp:coreProperties>
</file>